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. nr 5 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<sst xmlns="http://schemas.openxmlformats.org/spreadsheetml/2006/main" count="67" uniqueCount="65">
  <si>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L.p.</t>
  </si>
  <si>
    <t>1.</t>
  </si>
  <si>
    <t>2.</t>
  </si>
  <si>
    <t>3.</t>
  </si>
  <si>
    <t>4.</t>
  </si>
  <si>
    <t>5.</t>
  </si>
  <si>
    <t>6.</t>
  </si>
  <si>
    <t>obligacje</t>
  </si>
  <si>
    <t>1.1</t>
  </si>
  <si>
    <t>Wyszczególnienie</t>
  </si>
  <si>
    <t>Kwota długu na dzień 31.12.2006 r.</t>
  </si>
  <si>
    <t>Prognoza</t>
  </si>
  <si>
    <t>1.1.1</t>
  </si>
  <si>
    <t>1.1.2</t>
  </si>
  <si>
    <t>1.1.3</t>
  </si>
  <si>
    <t>pożyczek</t>
  </si>
  <si>
    <t>kredytów</t>
  </si>
  <si>
    <t>obligacji</t>
  </si>
  <si>
    <t>1.2</t>
  </si>
  <si>
    <t>1.2.1</t>
  </si>
  <si>
    <t>1.2.2</t>
  </si>
  <si>
    <t>pożyczki</t>
  </si>
  <si>
    <t xml:space="preserve">                      zagraniczne </t>
  </si>
  <si>
    <t>kredyty, w tym:</t>
  </si>
  <si>
    <t>1.2.3</t>
  </si>
  <si>
    <t>1.3</t>
  </si>
  <si>
    <t>Pożyczki, kredyty i obligacje na prefinansowanie</t>
  </si>
  <si>
    <t>1.3.1</t>
  </si>
  <si>
    <t>1.3.2</t>
  </si>
  <si>
    <t xml:space="preserve">Zaciągnięte zobowiązania </t>
  </si>
  <si>
    <t>Planowane zobowiązania</t>
  </si>
  <si>
    <t>Obsługa długu (2.1+2.2+2.3)</t>
  </si>
  <si>
    <t>2.1</t>
  </si>
  <si>
    <t>Spłata rat kapitałowych z wyłączeniem prefinansowania</t>
  </si>
  <si>
    <t>2.1.1</t>
  </si>
  <si>
    <t>2.1.2</t>
  </si>
  <si>
    <t>2.1.3</t>
  </si>
  <si>
    <t>kredytów i pożyczek</t>
  </si>
  <si>
    <t>wykup papierów wartościowych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</si>
  <si>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</si>
  <si>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</si>
  <si>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</si>
  <si>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</si>
  <si>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</si>
  <si>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</si>
  <si>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</si>
  <si>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</si>
  <si>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Relacja do dochodów (w %)</t>
  </si>
  <si>
    <t>dług (1-2.1-2.2):3</t>
  </si>
  <si>
    <t>spłaty zadłużenia (2:3)</t>
  </si>
  <si>
    <t>spłaty zadłużenia po uwzględnieniu wyłączeń (2.1+2.3):3</t>
  </si>
  <si>
    <t>0,03</t>
  </si>
  <si>
    <t>0,63</t>
  </si>
  <si>
    <t>0,66</t>
  </si>
  <si>
    <t>Planowane w roku budżetowym                                            ( bez prefinansowania)</t>
  </si>
  <si>
    <t>dług po uwzględnieniu wyłączeń                                                (1.1+1.2-2.1):3</t>
  </si>
  <si>
    <t>Prognoza kwoty długu i spłata na rok 2007 i lata następne</t>
  </si>
  <si>
    <t>Zaciągnięte zobowiązania (bez prefinansowania)                      z tytułu:</t>
  </si>
  <si>
    <t>6.1</t>
  </si>
  <si>
    <t>6.2</t>
  </si>
  <si>
    <t>6.3</t>
  </si>
  <si>
    <t>6.4</t>
  </si>
  <si>
    <t>Kwota długu (1-2.1) na koniec  31.12.</t>
  </si>
  <si>
    <t>Zobowiązania wg tytułów dłużnych: (1.1+1.2+1.3) na  01.01.</t>
  </si>
  <si>
    <t>Załącznik nr 5                                               do uchwały Rady Powiatu nr VI/46/07                                         z dnia 24  kwietnia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</si>
</sst>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1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1" fontId="5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43" fontId="6" fillId="0" borderId="1" xfId="0" applyNumberFormat="1" applyFont="1" applyBorder="1" applyAlignment="1">
      <alignment horizontal="center"/>
    </xf>
    <xf numFmtId="43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1" fontId="7" fillId="3" borderId="1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H1">
      <selection activeCell="J17" sqref="J17"/>
    </sheetView>
  </sheetViews>
  <sheetFormatPr defaultColWidth="9.140625" defaultRowHeight="12.75"/>
  <cols>
    <col min="1" max="1" width="7.57421875" style="2" customWidth="1"/>
    <col min="2" max="2" width="50.28125" style="2" customWidth="1"/>
    <col min="3" max="3" width="20.00390625" style="2" customWidth="1"/>
    <col min="4" max="4" width="20.8515625" style="2" customWidth="1"/>
    <col min="5" max="5" width="19.140625" style="2" customWidth="1"/>
    <col min="6" max="6" width="18.8515625" style="2" customWidth="1"/>
    <col min="7" max="7" width="17.421875" style="2" customWidth="1"/>
    <col min="8" max="8" width="17.7109375" style="2" customWidth="1"/>
    <col min="9" max="9" width="19.140625" style="2" customWidth="1"/>
    <col min="10" max="10" width="21.00390625" style="2" customWidth="1"/>
    <col min="11" max="11" width="22.421875" style="2" customWidth="1"/>
    <col min="12" max="12" width="23.140625" style="2" customWidth="1"/>
    <col min="13" max="13" width="23.28125" style="2" customWidth="1"/>
    <col min="14" max="14" width="18.8515625" style="2" customWidth="1"/>
    <col min="15" max="15" width="20.8515625" style="2" customWidth="1"/>
    <col min="16" max="16" width="19.8515625" style="2" customWidth="1"/>
    <col min="17" max="17" width="19.421875" style="2" customWidth="1"/>
    <col min="18" max="18" width="19.57421875" style="2" customWidth="1"/>
    <col min="19" max="19" width="17.8515625" style="2" customWidth="1"/>
    <col min="20" max="16384" width="9.140625" style="2" customWidth="1"/>
  </cols>
  <sheetData>
    <row r="1" spans="9:10" ht="44.25" customHeight="1">
      <c r="I1" s="29" t="s">
        <v>64</v>
      </c>
      <c r="J1" s="29"/>
    </row>
    <row r="3" spans="2:8" ht="15.75">
      <c r="B3" s="28" t="s">
        <v>56</v>
      </c>
      <c r="C3" s="28"/>
      <c r="D3" s="28"/>
      <c r="E3" s="28"/>
      <c r="F3" s="28"/>
      <c r="G3" s="3"/>
      <c r="H3" s="3"/>
    </row>
    <row r="4" spans="2:8" ht="14.25">
      <c r="B4" s="3"/>
      <c r="C4" s="3"/>
      <c r="D4" s="3"/>
      <c r="E4" s="3"/>
      <c r="F4" s="3"/>
      <c r="G4" s="3"/>
      <c r="H4" s="3"/>
    </row>
    <row r="6" spans="1:19" ht="63.75" customHeight="1">
      <c r="A6" s="26" t="s">
        <v>0</v>
      </c>
      <c r="B6" s="26" t="s">
        <v>9</v>
      </c>
      <c r="C6" s="26" t="s">
        <v>10</v>
      </c>
      <c r="D6" s="24" t="s">
        <v>11</v>
      </c>
      <c r="E6" s="30"/>
      <c r="F6" s="30"/>
      <c r="G6" s="30"/>
      <c r="H6" s="30"/>
      <c r="I6" s="30"/>
      <c r="J6" s="25"/>
      <c r="K6" s="18"/>
      <c r="L6" s="19"/>
      <c r="M6" s="19"/>
      <c r="N6" s="19"/>
      <c r="O6" s="19"/>
      <c r="P6" s="19"/>
      <c r="Q6" s="19"/>
      <c r="R6" s="24"/>
      <c r="S6" s="25"/>
    </row>
    <row r="7" spans="1:19" ht="15">
      <c r="A7" s="27"/>
      <c r="B7" s="27"/>
      <c r="C7" s="27"/>
      <c r="D7" s="4">
        <v>2007</v>
      </c>
      <c r="E7" s="4">
        <v>2008</v>
      </c>
      <c r="F7" s="4">
        <v>2009</v>
      </c>
      <c r="G7" s="4">
        <v>2010</v>
      </c>
      <c r="H7" s="4">
        <v>2011</v>
      </c>
      <c r="I7" s="4">
        <v>2012</v>
      </c>
      <c r="J7" s="4">
        <v>2013</v>
      </c>
      <c r="K7" s="4">
        <v>2014</v>
      </c>
      <c r="L7" s="4">
        <v>2015</v>
      </c>
      <c r="M7" s="4">
        <v>2016</v>
      </c>
      <c r="N7" s="4">
        <v>2017</v>
      </c>
      <c r="O7" s="4">
        <v>2018</v>
      </c>
      <c r="P7" s="4">
        <v>2019</v>
      </c>
      <c r="Q7" s="4">
        <v>2020</v>
      </c>
      <c r="R7" s="4">
        <v>2021</v>
      </c>
      <c r="S7" s="4">
        <v>2022</v>
      </c>
    </row>
    <row r="8" spans="1:19" ht="14.2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10</v>
      </c>
      <c r="L8" s="5">
        <v>10</v>
      </c>
      <c r="M8" s="5">
        <v>10</v>
      </c>
      <c r="N8" s="5">
        <v>10</v>
      </c>
      <c r="O8" s="5">
        <v>10</v>
      </c>
      <c r="P8" s="5">
        <v>10</v>
      </c>
      <c r="Q8" s="5">
        <v>10</v>
      </c>
      <c r="R8" s="5">
        <v>10</v>
      </c>
      <c r="S8" s="5">
        <v>10</v>
      </c>
    </row>
    <row r="9" spans="1:19" s="23" customFormat="1" ht="31.5" customHeight="1">
      <c r="A9" s="20"/>
      <c r="B9" s="21" t="s">
        <v>62</v>
      </c>
      <c r="C9" s="22">
        <f>C11-C25</f>
        <v>22000</v>
      </c>
      <c r="D9" s="22">
        <f>D11-D25</f>
        <v>25000000</v>
      </c>
      <c r="E9" s="22">
        <f aca="true" t="shared" si="0" ref="E9:R9">E11-E25</f>
        <v>23300000</v>
      </c>
      <c r="F9" s="22">
        <f t="shared" si="0"/>
        <v>21600000</v>
      </c>
      <c r="G9" s="22">
        <f t="shared" si="0"/>
        <v>19900000</v>
      </c>
      <c r="H9" s="22">
        <f t="shared" si="0"/>
        <v>18200000</v>
      </c>
      <c r="I9" s="22">
        <f t="shared" si="0"/>
        <v>16500000</v>
      </c>
      <c r="J9" s="22">
        <f t="shared" si="0"/>
        <v>14800000</v>
      </c>
      <c r="K9" s="22">
        <f t="shared" si="0"/>
        <v>13100000</v>
      </c>
      <c r="L9" s="22">
        <f t="shared" si="0"/>
        <v>11400000</v>
      </c>
      <c r="M9" s="22">
        <f t="shared" si="0"/>
        <v>9700000</v>
      </c>
      <c r="N9" s="22">
        <f t="shared" si="0"/>
        <v>8000000</v>
      </c>
      <c r="O9" s="22">
        <f t="shared" si="0"/>
        <v>6300000</v>
      </c>
      <c r="P9" s="22">
        <f t="shared" si="0"/>
        <v>4600000</v>
      </c>
      <c r="Q9" s="22">
        <f t="shared" si="0"/>
        <v>2900000</v>
      </c>
      <c r="R9" s="22">
        <f t="shared" si="0"/>
        <v>1200000</v>
      </c>
      <c r="S9" s="22"/>
    </row>
    <row r="10" spans="1:19" ht="14.25" customHeight="1" hidden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25.5" customHeight="1">
      <c r="A11" s="6" t="s">
        <v>1</v>
      </c>
      <c r="B11" s="7" t="s">
        <v>63</v>
      </c>
      <c r="C11" s="8">
        <f>C12+C16+C21</f>
        <v>375895</v>
      </c>
      <c r="D11" s="8">
        <f aca="true" t="shared" si="1" ref="D11:J11">D12+D16+D21</f>
        <v>25022000</v>
      </c>
      <c r="E11" s="8">
        <f t="shared" si="1"/>
        <v>25000000</v>
      </c>
      <c r="F11" s="8">
        <f t="shared" si="1"/>
        <v>23300000</v>
      </c>
      <c r="G11" s="8">
        <f t="shared" si="1"/>
        <v>21600000</v>
      </c>
      <c r="H11" s="8">
        <f t="shared" si="1"/>
        <v>19900000</v>
      </c>
      <c r="I11" s="8">
        <f t="shared" si="1"/>
        <v>18200000</v>
      </c>
      <c r="J11" s="8">
        <f t="shared" si="1"/>
        <v>16500000</v>
      </c>
      <c r="K11" s="8">
        <f aca="true" t="shared" si="2" ref="K11:S11">K12+K16+K21</f>
        <v>14800000</v>
      </c>
      <c r="L11" s="8">
        <f t="shared" si="2"/>
        <v>13100000</v>
      </c>
      <c r="M11" s="8">
        <f t="shared" si="2"/>
        <v>11400000</v>
      </c>
      <c r="N11" s="8">
        <f t="shared" si="2"/>
        <v>9700000</v>
      </c>
      <c r="O11" s="8">
        <f t="shared" si="2"/>
        <v>8000000</v>
      </c>
      <c r="P11" s="8">
        <f t="shared" si="2"/>
        <v>6300000</v>
      </c>
      <c r="Q11" s="8">
        <f t="shared" si="2"/>
        <v>4600000</v>
      </c>
      <c r="R11" s="8">
        <f t="shared" si="2"/>
        <v>2900000</v>
      </c>
      <c r="S11" s="8">
        <f t="shared" si="2"/>
        <v>1200000</v>
      </c>
    </row>
    <row r="12" spans="1:19" ht="30">
      <c r="A12" s="6" t="s">
        <v>8</v>
      </c>
      <c r="B12" s="7" t="s">
        <v>57</v>
      </c>
      <c r="C12" s="8">
        <f>C13+C14+C15</f>
        <v>375895</v>
      </c>
      <c r="D12" s="8">
        <f aca="true" t="shared" si="3" ref="D12:J12">D13+D14+D15</f>
        <v>22000</v>
      </c>
      <c r="E12" s="8">
        <f t="shared" si="3"/>
        <v>25000000</v>
      </c>
      <c r="F12" s="8">
        <f t="shared" si="3"/>
        <v>23300000</v>
      </c>
      <c r="G12" s="8">
        <f t="shared" si="3"/>
        <v>21600000</v>
      </c>
      <c r="H12" s="8">
        <f t="shared" si="3"/>
        <v>19900000</v>
      </c>
      <c r="I12" s="8">
        <f t="shared" si="3"/>
        <v>18200000</v>
      </c>
      <c r="J12" s="8">
        <f t="shared" si="3"/>
        <v>16500000</v>
      </c>
      <c r="K12" s="8">
        <f aca="true" t="shared" si="4" ref="K12:S12">K13+K14+K15</f>
        <v>14800000</v>
      </c>
      <c r="L12" s="8">
        <f t="shared" si="4"/>
        <v>13100000</v>
      </c>
      <c r="M12" s="8">
        <f t="shared" si="4"/>
        <v>11400000</v>
      </c>
      <c r="N12" s="8">
        <f t="shared" si="4"/>
        <v>9700000</v>
      </c>
      <c r="O12" s="8">
        <f t="shared" si="4"/>
        <v>8000000</v>
      </c>
      <c r="P12" s="8">
        <f t="shared" si="4"/>
        <v>6300000</v>
      </c>
      <c r="Q12" s="8">
        <f t="shared" si="4"/>
        <v>4600000</v>
      </c>
      <c r="R12" s="8">
        <f t="shared" si="4"/>
        <v>2900000</v>
      </c>
      <c r="S12" s="8">
        <f t="shared" si="4"/>
        <v>1200000</v>
      </c>
    </row>
    <row r="13" spans="1:19" ht="14.25">
      <c r="A13" s="9" t="s">
        <v>12</v>
      </c>
      <c r="B13" s="10" t="s">
        <v>15</v>
      </c>
      <c r="C13" s="11">
        <v>82500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4.25">
      <c r="A14" s="9" t="s">
        <v>13</v>
      </c>
      <c r="B14" s="10" t="s">
        <v>16</v>
      </c>
      <c r="C14" s="11">
        <v>293395</v>
      </c>
      <c r="D14" s="11">
        <v>22000</v>
      </c>
      <c r="E14" s="11">
        <v>25000000</v>
      </c>
      <c r="F14" s="11">
        <v>23300000</v>
      </c>
      <c r="G14" s="11">
        <v>21600000</v>
      </c>
      <c r="H14" s="11">
        <v>19900000</v>
      </c>
      <c r="I14" s="11">
        <v>18200000</v>
      </c>
      <c r="J14" s="11">
        <v>16500000</v>
      </c>
      <c r="K14" s="11">
        <v>14800000</v>
      </c>
      <c r="L14" s="11">
        <v>13100000</v>
      </c>
      <c r="M14" s="11">
        <v>11400000</v>
      </c>
      <c r="N14" s="11">
        <v>9700000</v>
      </c>
      <c r="O14" s="11">
        <v>8000000</v>
      </c>
      <c r="P14" s="11">
        <v>6300000</v>
      </c>
      <c r="Q14" s="11">
        <v>4600000</v>
      </c>
      <c r="R14" s="11">
        <v>2900000</v>
      </c>
      <c r="S14" s="11">
        <v>1200000</v>
      </c>
    </row>
    <row r="15" spans="1:19" ht="14.25">
      <c r="A15" s="9" t="s">
        <v>14</v>
      </c>
      <c r="B15" s="10" t="s">
        <v>17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30">
      <c r="A16" s="6" t="s">
        <v>18</v>
      </c>
      <c r="B16" s="7" t="s">
        <v>54</v>
      </c>
      <c r="C16" s="8">
        <f>C17+C18+C20</f>
        <v>0</v>
      </c>
      <c r="D16" s="8">
        <f aca="true" t="shared" si="5" ref="D16:J16">D17+D18+D20</f>
        <v>25000000</v>
      </c>
      <c r="E16" s="8">
        <f t="shared" si="5"/>
        <v>0</v>
      </c>
      <c r="F16" s="8">
        <f t="shared" si="5"/>
        <v>0</v>
      </c>
      <c r="G16" s="8">
        <f t="shared" si="5"/>
        <v>0</v>
      </c>
      <c r="H16" s="8">
        <f t="shared" si="5"/>
        <v>0</v>
      </c>
      <c r="I16" s="8">
        <f t="shared" si="5"/>
        <v>0</v>
      </c>
      <c r="J16" s="8">
        <f t="shared" si="5"/>
        <v>0</v>
      </c>
      <c r="K16" s="8">
        <f aca="true" t="shared" si="6" ref="K16:S16">K17+K18+K20</f>
        <v>0</v>
      </c>
      <c r="L16" s="8">
        <f t="shared" si="6"/>
        <v>0</v>
      </c>
      <c r="M16" s="8">
        <f t="shared" si="6"/>
        <v>0</v>
      </c>
      <c r="N16" s="8">
        <f t="shared" si="6"/>
        <v>0</v>
      </c>
      <c r="O16" s="8">
        <f t="shared" si="6"/>
        <v>0</v>
      </c>
      <c r="P16" s="8">
        <f t="shared" si="6"/>
        <v>0</v>
      </c>
      <c r="Q16" s="8">
        <f t="shared" si="6"/>
        <v>0</v>
      </c>
      <c r="R16" s="8">
        <f t="shared" si="6"/>
        <v>0</v>
      </c>
      <c r="S16" s="8">
        <f t="shared" si="6"/>
        <v>0</v>
      </c>
    </row>
    <row r="17" spans="1:19" ht="14.25">
      <c r="A17" s="9" t="s">
        <v>19</v>
      </c>
      <c r="B17" s="10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4.25">
      <c r="A18" s="9" t="s">
        <v>20</v>
      </c>
      <c r="B18" s="10" t="s">
        <v>23</v>
      </c>
      <c r="C18" s="11"/>
      <c r="D18" s="11">
        <v>25000000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4.25">
      <c r="A19" s="9"/>
      <c r="B19" s="10" t="s">
        <v>22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4.25">
      <c r="A20" s="9" t="s">
        <v>24</v>
      </c>
      <c r="B20" s="10" t="s">
        <v>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30">
      <c r="A21" s="6" t="s">
        <v>25</v>
      </c>
      <c r="B21" s="7" t="s">
        <v>26</v>
      </c>
      <c r="C21" s="8">
        <f>C22+C23</f>
        <v>0</v>
      </c>
      <c r="D21" s="8">
        <f aca="true" t="shared" si="7" ref="D21:J21">D22+D23</f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8">
        <f t="shared" si="7"/>
        <v>0</v>
      </c>
      <c r="I21" s="8">
        <f t="shared" si="7"/>
        <v>0</v>
      </c>
      <c r="J21" s="8">
        <f t="shared" si="7"/>
        <v>0</v>
      </c>
      <c r="K21" s="8">
        <f aca="true" t="shared" si="8" ref="K21:S21">K22+K23</f>
        <v>0</v>
      </c>
      <c r="L21" s="8">
        <f t="shared" si="8"/>
        <v>0</v>
      </c>
      <c r="M21" s="8">
        <f t="shared" si="8"/>
        <v>0</v>
      </c>
      <c r="N21" s="8">
        <f t="shared" si="8"/>
        <v>0</v>
      </c>
      <c r="O21" s="8">
        <f t="shared" si="8"/>
        <v>0</v>
      </c>
      <c r="P21" s="8">
        <f t="shared" si="8"/>
        <v>0</v>
      </c>
      <c r="Q21" s="8">
        <f t="shared" si="8"/>
        <v>0</v>
      </c>
      <c r="R21" s="8">
        <f t="shared" si="8"/>
        <v>0</v>
      </c>
      <c r="S21" s="8">
        <f t="shared" si="8"/>
        <v>0</v>
      </c>
    </row>
    <row r="22" spans="1:19" ht="14.25">
      <c r="A22" s="9" t="s">
        <v>27</v>
      </c>
      <c r="B22" s="10" t="s">
        <v>29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4.25">
      <c r="A23" s="9" t="s">
        <v>28</v>
      </c>
      <c r="B23" s="10" t="s">
        <v>30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5">
      <c r="A24" s="6" t="s">
        <v>2</v>
      </c>
      <c r="B24" s="7" t="s">
        <v>31</v>
      </c>
      <c r="C24" s="8">
        <f>C25+'Zał. nr 5 '!C29+'Zał. nr 5 '!C30</f>
        <v>366226</v>
      </c>
      <c r="D24" s="8">
        <f>D25+'Zał. nr 5 '!D29+'Zał. nr 5 '!D30</f>
        <v>23000</v>
      </c>
      <c r="E24" s="8">
        <f>E25+'Zał. nr 5 '!E29+'Zał. nr 5 '!E30</f>
        <v>1800000</v>
      </c>
      <c r="F24" s="8">
        <f>F25+'Zał. nr 5 '!F29+'Zał. nr 5 '!F30</f>
        <v>1800000</v>
      </c>
      <c r="G24" s="8">
        <f>G25+'Zał. nr 5 '!G29+'Zał. nr 5 '!G30</f>
        <v>1800000</v>
      </c>
      <c r="H24" s="8">
        <f>H25+'Zał. nr 5 '!H29+'Zał. nr 5 '!H30</f>
        <v>1800000</v>
      </c>
      <c r="I24" s="8">
        <f>I25+'Zał. nr 5 '!I29+'Zał. nr 5 '!I30</f>
        <v>1800000</v>
      </c>
      <c r="J24" s="8">
        <f>J25+'Zał. nr 5 '!J29+'Zał. nr 5 '!J30</f>
        <v>1800000</v>
      </c>
      <c r="K24" s="8">
        <f>K25+'Zał. nr 5 '!K29+'Zał. nr 5 '!K30</f>
        <v>1800000</v>
      </c>
      <c r="L24" s="8">
        <f>L25+'Zał. nr 5 '!L29+'Zał. nr 5 '!L30</f>
        <v>1800000</v>
      </c>
      <c r="M24" s="8">
        <f>M25+'Zał. nr 5 '!M29+'Zał. nr 5 '!M30</f>
        <v>1800000</v>
      </c>
      <c r="N24" s="8">
        <f>N25+'Zał. nr 5 '!N29+'Zał. nr 5 '!N30</f>
        <v>1800000</v>
      </c>
      <c r="O24" s="8">
        <f>O25+'Zał. nr 5 '!O29+'Zał. nr 5 '!O30</f>
        <v>1800000</v>
      </c>
      <c r="P24" s="8">
        <f>P25+'Zał. nr 5 '!P29+'Zał. nr 5 '!P30</f>
        <v>1800000</v>
      </c>
      <c r="Q24" s="8">
        <f>Q25+'Zał. nr 5 '!Q29+'Zał. nr 5 '!Q30</f>
        <v>1800000</v>
      </c>
      <c r="R24" s="8">
        <f>R25+'Zał. nr 5 '!R29+'Zał. nr 5 '!R30</f>
        <v>1800000</v>
      </c>
      <c r="S24" s="8">
        <f>S25+'Zał. nr 5 '!S29+'Zał. nr 5 '!S30</f>
        <v>1300000</v>
      </c>
    </row>
    <row r="25" spans="1:19" ht="30">
      <c r="A25" s="6" t="s">
        <v>32</v>
      </c>
      <c r="B25" s="7" t="s">
        <v>33</v>
      </c>
      <c r="C25" s="8">
        <f>C26+C27+C28</f>
        <v>353895</v>
      </c>
      <c r="D25" s="8">
        <f aca="true" t="shared" si="9" ref="D25:J25">D26+D27+D28</f>
        <v>22000</v>
      </c>
      <c r="E25" s="8">
        <f t="shared" si="9"/>
        <v>1700000</v>
      </c>
      <c r="F25" s="8">
        <f t="shared" si="9"/>
        <v>1700000</v>
      </c>
      <c r="G25" s="8">
        <f t="shared" si="9"/>
        <v>1700000</v>
      </c>
      <c r="H25" s="8">
        <f t="shared" si="9"/>
        <v>1700000</v>
      </c>
      <c r="I25" s="8">
        <f t="shared" si="9"/>
        <v>1700000</v>
      </c>
      <c r="J25" s="8">
        <f t="shared" si="9"/>
        <v>1700000</v>
      </c>
      <c r="K25" s="8">
        <f aca="true" t="shared" si="10" ref="K25:S25">K26+K27+K28</f>
        <v>1700000</v>
      </c>
      <c r="L25" s="8">
        <f t="shared" si="10"/>
        <v>1700000</v>
      </c>
      <c r="M25" s="8">
        <f t="shared" si="10"/>
        <v>1700000</v>
      </c>
      <c r="N25" s="8">
        <f t="shared" si="10"/>
        <v>1700000</v>
      </c>
      <c r="O25" s="8">
        <f t="shared" si="10"/>
        <v>1700000</v>
      </c>
      <c r="P25" s="8">
        <f t="shared" si="10"/>
        <v>1700000</v>
      </c>
      <c r="Q25" s="8">
        <f t="shared" si="10"/>
        <v>1700000</v>
      </c>
      <c r="R25" s="8">
        <f t="shared" si="10"/>
        <v>1700000</v>
      </c>
      <c r="S25" s="8">
        <f t="shared" si="10"/>
        <v>1200000</v>
      </c>
    </row>
    <row r="26" spans="1:19" ht="14.25">
      <c r="A26" s="9" t="s">
        <v>34</v>
      </c>
      <c r="B26" s="10" t="s">
        <v>37</v>
      </c>
      <c r="C26" s="11">
        <v>353895</v>
      </c>
      <c r="D26" s="11">
        <v>22000</v>
      </c>
      <c r="E26" s="11">
        <v>1700000</v>
      </c>
      <c r="F26" s="11">
        <v>1700000</v>
      </c>
      <c r="G26" s="11">
        <v>1700000</v>
      </c>
      <c r="H26" s="11">
        <v>1700000</v>
      </c>
      <c r="I26" s="11">
        <v>1700000</v>
      </c>
      <c r="J26" s="11">
        <v>1700000</v>
      </c>
      <c r="K26" s="11">
        <v>1700000</v>
      </c>
      <c r="L26" s="11">
        <v>1700000</v>
      </c>
      <c r="M26" s="11">
        <v>1700000</v>
      </c>
      <c r="N26" s="11">
        <v>1700000</v>
      </c>
      <c r="O26" s="11">
        <v>1700000</v>
      </c>
      <c r="P26" s="11">
        <v>1700000</v>
      </c>
      <c r="Q26" s="11">
        <v>1700000</v>
      </c>
      <c r="R26" s="11">
        <v>1700000</v>
      </c>
      <c r="S26" s="11">
        <v>1200000</v>
      </c>
    </row>
    <row r="27" spans="1:19" ht="14.25">
      <c r="A27" s="9" t="s">
        <v>35</v>
      </c>
      <c r="B27" s="10" t="s">
        <v>38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4.25">
      <c r="A28" s="9" t="s">
        <v>36</v>
      </c>
      <c r="B28" s="10" t="s">
        <v>39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5">
      <c r="A29" s="6" t="s">
        <v>40</v>
      </c>
      <c r="B29" s="7" t="s">
        <v>41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5">
      <c r="A30" s="6" t="s">
        <v>42</v>
      </c>
      <c r="B30" s="7" t="s">
        <v>43</v>
      </c>
      <c r="C30" s="8">
        <v>12331</v>
      </c>
      <c r="D30" s="8">
        <v>1000</v>
      </c>
      <c r="E30" s="8">
        <v>100000</v>
      </c>
      <c r="F30" s="8">
        <v>100000</v>
      </c>
      <c r="G30" s="8">
        <v>100000</v>
      </c>
      <c r="H30" s="8">
        <v>100000</v>
      </c>
      <c r="I30" s="8">
        <v>100000</v>
      </c>
      <c r="J30" s="8">
        <v>100000</v>
      </c>
      <c r="K30" s="8">
        <v>100000</v>
      </c>
      <c r="L30" s="8">
        <v>100000</v>
      </c>
      <c r="M30" s="8">
        <v>100000</v>
      </c>
      <c r="N30" s="8">
        <v>100000</v>
      </c>
      <c r="O30" s="8">
        <v>100000</v>
      </c>
      <c r="P30" s="8">
        <v>100000</v>
      </c>
      <c r="Q30" s="8">
        <v>100000</v>
      </c>
      <c r="R30" s="8">
        <v>100000</v>
      </c>
      <c r="S30" s="8">
        <v>100000</v>
      </c>
    </row>
    <row r="31" spans="1:19" ht="15">
      <c r="A31" s="6" t="s">
        <v>3</v>
      </c>
      <c r="B31" s="7" t="s">
        <v>44</v>
      </c>
      <c r="C31" s="8">
        <v>57268011</v>
      </c>
      <c r="D31" s="8">
        <v>59384598</v>
      </c>
      <c r="E31" s="8">
        <v>73000000</v>
      </c>
      <c r="F31" s="8">
        <v>71000000</v>
      </c>
      <c r="G31" s="8">
        <v>68000000</v>
      </c>
      <c r="H31" s="8">
        <v>66700000</v>
      </c>
      <c r="I31" s="8">
        <v>67000000</v>
      </c>
      <c r="J31" s="8">
        <v>67300000</v>
      </c>
      <c r="K31" s="8">
        <v>67600000</v>
      </c>
      <c r="L31" s="8">
        <v>67900000</v>
      </c>
      <c r="M31" s="8">
        <v>68200000</v>
      </c>
      <c r="N31" s="8">
        <v>68500000</v>
      </c>
      <c r="O31" s="8">
        <v>68800000</v>
      </c>
      <c r="P31" s="8">
        <v>69100000</v>
      </c>
      <c r="Q31" s="8">
        <v>69400000</v>
      </c>
      <c r="R31" s="8">
        <v>69700000</v>
      </c>
      <c r="S31" s="8">
        <v>70000000</v>
      </c>
    </row>
    <row r="32" spans="1:19" ht="15">
      <c r="A32" s="6" t="s">
        <v>4</v>
      </c>
      <c r="B32" s="7" t="s">
        <v>45</v>
      </c>
      <c r="C32" s="8">
        <v>66881910</v>
      </c>
      <c r="D32" s="8">
        <v>93941408</v>
      </c>
      <c r="E32" s="8">
        <v>87000000</v>
      </c>
      <c r="F32" s="8">
        <v>88000000</v>
      </c>
      <c r="G32" s="8">
        <v>79000000</v>
      </c>
      <c r="H32" s="8">
        <v>65000000</v>
      </c>
      <c r="I32" s="8">
        <v>65300000</v>
      </c>
      <c r="J32" s="8">
        <v>65600000</v>
      </c>
      <c r="K32" s="8">
        <v>65900000</v>
      </c>
      <c r="L32" s="8">
        <v>66200000</v>
      </c>
      <c r="M32" s="8">
        <v>66500000</v>
      </c>
      <c r="N32" s="8">
        <v>66800000</v>
      </c>
      <c r="O32" s="8">
        <v>67100000</v>
      </c>
      <c r="P32" s="8">
        <v>67400000</v>
      </c>
      <c r="Q32" s="8">
        <v>67700000</v>
      </c>
      <c r="R32" s="8">
        <v>68000000</v>
      </c>
      <c r="S32" s="8">
        <v>68800000</v>
      </c>
    </row>
    <row r="33" spans="1:19" ht="15">
      <c r="A33" s="6" t="s">
        <v>5</v>
      </c>
      <c r="B33" s="7" t="s">
        <v>46</v>
      </c>
      <c r="C33" s="8">
        <f>C31-C32</f>
        <v>-9613899</v>
      </c>
      <c r="D33" s="8">
        <v>-34556810</v>
      </c>
      <c r="E33" s="8">
        <f aca="true" t="shared" si="11" ref="E33:S33">E31-E32</f>
        <v>-14000000</v>
      </c>
      <c r="F33" s="8">
        <f t="shared" si="11"/>
        <v>-17000000</v>
      </c>
      <c r="G33" s="8">
        <f t="shared" si="11"/>
        <v>-11000000</v>
      </c>
      <c r="H33" s="8">
        <f t="shared" si="11"/>
        <v>1700000</v>
      </c>
      <c r="I33" s="8">
        <f t="shared" si="11"/>
        <v>1700000</v>
      </c>
      <c r="J33" s="8">
        <f t="shared" si="11"/>
        <v>1700000</v>
      </c>
      <c r="K33" s="8">
        <f t="shared" si="11"/>
        <v>1700000</v>
      </c>
      <c r="L33" s="8">
        <f t="shared" si="11"/>
        <v>1700000</v>
      </c>
      <c r="M33" s="8">
        <f t="shared" si="11"/>
        <v>1700000</v>
      </c>
      <c r="N33" s="8">
        <f t="shared" si="11"/>
        <v>1700000</v>
      </c>
      <c r="O33" s="8">
        <f t="shared" si="11"/>
        <v>1700000</v>
      </c>
      <c r="P33" s="8">
        <f t="shared" si="11"/>
        <v>1700000</v>
      </c>
      <c r="Q33" s="8">
        <f t="shared" si="11"/>
        <v>1700000</v>
      </c>
      <c r="R33" s="8">
        <f t="shared" si="11"/>
        <v>1700000</v>
      </c>
      <c r="S33" s="8">
        <f t="shared" si="11"/>
        <v>1200000</v>
      </c>
    </row>
    <row r="34" spans="1:19" s="17" customFormat="1" ht="31.5" customHeight="1" hidden="1">
      <c r="A34" s="15"/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5">
      <c r="A35" s="6" t="s">
        <v>6</v>
      </c>
      <c r="B35" s="7" t="s">
        <v>47</v>
      </c>
      <c r="C35" s="13" t="s">
        <v>53</v>
      </c>
      <c r="D35" s="13">
        <f aca="true" t="shared" si="12" ref="D35:J35">D36+D38</f>
        <v>42.120000000000005</v>
      </c>
      <c r="E35" s="13">
        <f t="shared" si="12"/>
        <v>34.37</v>
      </c>
      <c r="F35" s="13">
        <f t="shared" si="12"/>
        <v>32.95</v>
      </c>
      <c r="G35" s="13">
        <f t="shared" si="12"/>
        <v>31.900000000000002</v>
      </c>
      <c r="H35" s="13">
        <f t="shared" si="12"/>
        <v>29.970000000000002</v>
      </c>
      <c r="I35" s="13">
        <f t="shared" si="12"/>
        <v>27.3</v>
      </c>
      <c r="J35" s="13">
        <f t="shared" si="12"/>
        <v>24.659999999999997</v>
      </c>
      <c r="K35" s="13">
        <f aca="true" t="shared" si="13" ref="K35:S35">K36+K38</f>
        <v>22.02</v>
      </c>
      <c r="L35" s="13">
        <f t="shared" si="13"/>
        <v>19.43</v>
      </c>
      <c r="M35" s="13">
        <f t="shared" si="13"/>
        <v>16.85</v>
      </c>
      <c r="N35" s="13">
        <f t="shared" si="13"/>
        <v>14.3</v>
      </c>
      <c r="O35" s="13">
        <f t="shared" si="13"/>
        <v>11.76</v>
      </c>
      <c r="P35" s="13">
        <f t="shared" si="13"/>
        <v>9.25</v>
      </c>
      <c r="Q35" s="13">
        <f t="shared" si="13"/>
        <v>6.76</v>
      </c>
      <c r="R35" s="13">
        <f t="shared" si="13"/>
        <v>4.3</v>
      </c>
      <c r="S35" s="13">
        <f t="shared" si="13"/>
        <v>1.86</v>
      </c>
    </row>
    <row r="36" spans="1:19" ht="15">
      <c r="A36" s="6" t="s">
        <v>58</v>
      </c>
      <c r="B36" s="7" t="s">
        <v>48</v>
      </c>
      <c r="C36" s="13" t="s">
        <v>51</v>
      </c>
      <c r="D36" s="14">
        <v>42.09</v>
      </c>
      <c r="E36" s="14">
        <v>31.91</v>
      </c>
      <c r="F36" s="14">
        <v>30.42</v>
      </c>
      <c r="G36" s="14">
        <v>29.26</v>
      </c>
      <c r="H36" s="14">
        <v>27.28</v>
      </c>
      <c r="I36" s="14">
        <v>24.62</v>
      </c>
      <c r="J36" s="14">
        <v>21.99</v>
      </c>
      <c r="K36" s="14">
        <v>19.37</v>
      </c>
      <c r="L36" s="14">
        <v>16.78</v>
      </c>
      <c r="M36" s="14">
        <v>14.22</v>
      </c>
      <c r="N36" s="14">
        <v>11.68</v>
      </c>
      <c r="O36" s="14">
        <v>9.15</v>
      </c>
      <c r="P36" s="14">
        <v>6.65</v>
      </c>
      <c r="Q36" s="14">
        <v>4.17</v>
      </c>
      <c r="R36" s="14">
        <v>1.72</v>
      </c>
      <c r="S36" s="14"/>
    </row>
    <row r="37" spans="1:19" ht="30">
      <c r="A37" s="6" t="s">
        <v>59</v>
      </c>
      <c r="B37" s="7" t="s">
        <v>55</v>
      </c>
      <c r="C37" s="13" t="s">
        <v>51</v>
      </c>
      <c r="D37" s="14">
        <v>42.09</v>
      </c>
      <c r="E37" s="14">
        <v>31.91</v>
      </c>
      <c r="F37" s="14">
        <v>30.42</v>
      </c>
      <c r="G37" s="14">
        <v>29.26</v>
      </c>
      <c r="H37" s="14">
        <v>27.28</v>
      </c>
      <c r="I37" s="14">
        <v>24.62</v>
      </c>
      <c r="J37" s="14">
        <v>21.99</v>
      </c>
      <c r="K37" s="14">
        <v>19.37</v>
      </c>
      <c r="L37" s="14">
        <v>16.78</v>
      </c>
      <c r="M37" s="14">
        <v>14.22</v>
      </c>
      <c r="N37" s="14">
        <v>11.68</v>
      </c>
      <c r="O37" s="14">
        <v>9.15</v>
      </c>
      <c r="P37" s="14">
        <v>6.65</v>
      </c>
      <c r="Q37" s="14">
        <v>4.17</v>
      </c>
      <c r="R37" s="14">
        <v>1.72</v>
      </c>
      <c r="S37" s="14"/>
    </row>
    <row r="38" spans="1:19" ht="15">
      <c r="A38" s="6" t="s">
        <v>60</v>
      </c>
      <c r="B38" s="7" t="s">
        <v>49</v>
      </c>
      <c r="C38" s="13" t="s">
        <v>52</v>
      </c>
      <c r="D38" s="14">
        <v>0.03</v>
      </c>
      <c r="E38" s="14">
        <v>2.46</v>
      </c>
      <c r="F38" s="14">
        <v>2.53</v>
      </c>
      <c r="G38" s="14">
        <v>2.64</v>
      </c>
      <c r="H38" s="14">
        <v>2.69</v>
      </c>
      <c r="I38" s="14">
        <v>2.68</v>
      </c>
      <c r="J38" s="14">
        <v>2.67</v>
      </c>
      <c r="K38" s="14">
        <v>2.65</v>
      </c>
      <c r="L38" s="14">
        <v>2.65</v>
      </c>
      <c r="M38" s="14">
        <v>2.63</v>
      </c>
      <c r="N38" s="14">
        <v>2.62</v>
      </c>
      <c r="O38" s="14">
        <v>2.61</v>
      </c>
      <c r="P38" s="14">
        <v>2.6</v>
      </c>
      <c r="Q38" s="14">
        <v>2.59</v>
      </c>
      <c r="R38" s="14">
        <v>2.58</v>
      </c>
      <c r="S38" s="14">
        <v>1.86</v>
      </c>
    </row>
    <row r="39" spans="1:19" ht="30">
      <c r="A39" s="6" t="s">
        <v>61</v>
      </c>
      <c r="B39" s="7" t="s">
        <v>50</v>
      </c>
      <c r="C39" s="13" t="s">
        <v>52</v>
      </c>
      <c r="D39" s="14">
        <v>0.03</v>
      </c>
      <c r="E39" s="14">
        <v>2.46</v>
      </c>
      <c r="F39" s="14">
        <v>2.53</v>
      </c>
      <c r="G39" s="14">
        <v>2.64</v>
      </c>
      <c r="H39" s="14">
        <v>2.69</v>
      </c>
      <c r="I39" s="14">
        <v>2.68</v>
      </c>
      <c r="J39" s="14">
        <v>2.67</v>
      </c>
      <c r="K39" s="14">
        <v>2.65</v>
      </c>
      <c r="L39" s="14">
        <v>2.65</v>
      </c>
      <c r="M39" s="14">
        <v>2.63</v>
      </c>
      <c r="N39" s="14">
        <v>2.62</v>
      </c>
      <c r="O39" s="14">
        <v>2.61</v>
      </c>
      <c r="P39" s="14">
        <v>2.6</v>
      </c>
      <c r="Q39" s="14">
        <v>2.59</v>
      </c>
      <c r="R39" s="14">
        <v>2.58</v>
      </c>
      <c r="S39" s="14">
        <v>1.86</v>
      </c>
    </row>
    <row r="40" ht="14.25">
      <c r="C40" s="12"/>
    </row>
  </sheetData>
  <mergeCells count="7">
    <mergeCell ref="R6:S6"/>
    <mergeCell ref="A6:A7"/>
    <mergeCell ref="B3:F3"/>
    <mergeCell ref="I1:J1"/>
    <mergeCell ref="D6:J6"/>
    <mergeCell ref="C6:C7"/>
    <mergeCell ref="B6:B7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MD</cp:lastModifiedBy>
  <cp:lastPrinted>2007-04-12T12:58:34Z</cp:lastPrinted>
  <dcterms:created xsi:type="dcterms:W3CDTF">2006-10-26T06:38:10Z</dcterms:created>
  <dcterms:modified xsi:type="dcterms:W3CDTF">2007-04-25T08:43:53Z</dcterms:modified>
  <cp:category/>
  <cp:version/>
  <cp:contentType/>
  <cp:contentStatus/>
</cp:coreProperties>
</file>