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Arkusz1" sheetId="1" r:id="rId1"/>
  </sheets>
  <definedNames>
    <definedName name="_xlnm.Print_Area" localSheetId="0">'Arkusz1'!$A$2:$P$232</definedName>
  </definedNames>
  <calcPr fullCalcOnLoad="1"/>
</workbook>
</file>

<file path=xl/comments1.xml><?xml version="1.0" encoding="utf-8"?>
<comments xmlns="http://schemas.openxmlformats.org/spreadsheetml/2006/main">
  <authors>
    <author>Zadowolony użytkownik pakietu Microsoft Office</author>
  </authors>
  <commentList>
    <comment ref="I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" authorId="0">
      <text>
        <r>
          <rPr>
            <b/>
            <sz val="8"/>
            <rFont val="Tahoma"/>
            <family val="0"/>
          </rPr>
          <t>Inne źródła</t>
        </r>
      </text>
    </comment>
    <comment ref="I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" authorId="0">
      <text>
        <r>
          <rPr>
            <b/>
            <sz val="8"/>
            <rFont val="Tahoma"/>
            <family val="0"/>
          </rPr>
          <t>Inne źródła</t>
        </r>
      </text>
    </comment>
    <comment ref="I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" authorId="0">
      <text>
        <r>
          <rPr>
            <b/>
            <sz val="8"/>
            <rFont val="Tahoma"/>
            <family val="0"/>
          </rPr>
          <t>Inne źródła</t>
        </r>
      </text>
    </comment>
    <comment ref="I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0" authorId="0">
      <text>
        <r>
          <rPr>
            <b/>
            <sz val="8"/>
            <rFont val="Tahoma"/>
            <family val="0"/>
          </rPr>
          <t>Inne źródła</t>
        </r>
      </text>
    </comment>
    <comment ref="I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4" authorId="0">
      <text>
        <r>
          <rPr>
            <b/>
            <sz val="8"/>
            <rFont val="Tahoma"/>
            <family val="0"/>
          </rPr>
          <t>Inne źródła</t>
        </r>
      </text>
    </comment>
    <comment ref="I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0" authorId="0">
      <text>
        <r>
          <rPr>
            <b/>
            <sz val="8"/>
            <rFont val="Tahoma"/>
            <family val="0"/>
          </rPr>
          <t>Inne źródła</t>
        </r>
      </text>
    </comment>
    <comment ref="I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4" authorId="0">
      <text>
        <r>
          <rPr>
            <b/>
            <sz val="8"/>
            <rFont val="Tahoma"/>
            <family val="0"/>
          </rPr>
          <t>Inne źródła</t>
        </r>
      </text>
    </comment>
    <comment ref="I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4" authorId="0">
      <text>
        <r>
          <rPr>
            <b/>
            <sz val="8"/>
            <rFont val="Tahoma"/>
            <family val="0"/>
          </rPr>
          <t>Inne źródła</t>
        </r>
      </text>
    </comment>
    <comment ref="I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8" authorId="0">
      <text>
        <r>
          <rPr>
            <b/>
            <sz val="8"/>
            <rFont val="Tahoma"/>
            <family val="0"/>
          </rPr>
          <t>Inne źródła</t>
        </r>
      </text>
    </comment>
    <comment ref="I1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0" authorId="0">
      <text>
        <r>
          <rPr>
            <b/>
            <sz val="8"/>
            <rFont val="Tahoma"/>
            <family val="0"/>
          </rPr>
          <t>Inne źródła</t>
        </r>
      </text>
    </comment>
    <comment ref="I1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4" authorId="0">
      <text>
        <r>
          <rPr>
            <b/>
            <sz val="8"/>
            <rFont val="Tahoma"/>
            <family val="0"/>
          </rPr>
          <t>Inne źródła</t>
        </r>
      </text>
    </comment>
    <comment ref="I1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0" authorId="0">
      <text>
        <r>
          <rPr>
            <b/>
            <sz val="8"/>
            <rFont val="Tahoma"/>
            <family val="0"/>
          </rPr>
          <t>Inne źródła</t>
        </r>
      </text>
    </comment>
    <comment ref="I2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6" authorId="0">
      <text>
        <r>
          <rPr>
            <b/>
            <sz val="8"/>
            <rFont val="Tahoma"/>
            <family val="0"/>
          </rPr>
          <t>Inne źródła</t>
        </r>
      </text>
    </comment>
    <comment ref="I2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0" authorId="0">
      <text>
        <r>
          <rPr>
            <b/>
            <sz val="8"/>
            <rFont val="Tahoma"/>
            <family val="0"/>
          </rPr>
          <t>Inne źródła</t>
        </r>
      </text>
    </comment>
    <comment ref="I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8" authorId="0">
      <text>
        <r>
          <rPr>
            <b/>
            <sz val="8"/>
            <rFont val="Tahoma"/>
            <family val="0"/>
          </rPr>
          <t>Inne źródła</t>
        </r>
      </text>
    </comment>
    <comment ref="I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6" authorId="0">
      <text>
        <r>
          <rPr>
            <b/>
            <sz val="8"/>
            <rFont val="Tahoma"/>
            <family val="0"/>
          </rPr>
          <t>Inne źródła</t>
        </r>
      </text>
    </comment>
    <comment ref="I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0" authorId="0">
      <text>
        <r>
          <rPr>
            <b/>
            <sz val="8"/>
            <rFont val="Tahoma"/>
            <family val="0"/>
          </rPr>
          <t>Inne źródła</t>
        </r>
      </text>
    </comment>
    <comment ref="I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2" authorId="0">
      <text>
        <r>
          <rPr>
            <b/>
            <sz val="8"/>
            <rFont val="Tahoma"/>
            <family val="0"/>
          </rPr>
          <t>Inne źródła</t>
        </r>
      </text>
    </comment>
    <comment ref="I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6" authorId="0">
      <text>
        <r>
          <rPr>
            <b/>
            <sz val="8"/>
            <rFont val="Tahoma"/>
            <family val="0"/>
          </rPr>
          <t>Inne źródła</t>
        </r>
      </text>
    </comment>
    <comment ref="I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8" authorId="0">
      <text>
        <r>
          <rPr>
            <b/>
            <sz val="8"/>
            <rFont val="Tahoma"/>
            <family val="0"/>
          </rPr>
          <t>Inne źródła</t>
        </r>
      </text>
    </comment>
    <comment ref="I1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2" authorId="0">
      <text>
        <r>
          <rPr>
            <b/>
            <sz val="8"/>
            <rFont val="Tahoma"/>
            <family val="0"/>
          </rPr>
          <t>Inne źródła</t>
        </r>
      </text>
    </comment>
    <comment ref="I1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6" authorId="0">
      <text>
        <r>
          <rPr>
            <b/>
            <sz val="8"/>
            <rFont val="Tahoma"/>
            <family val="0"/>
          </rPr>
          <t>Inne źródła</t>
        </r>
      </text>
    </comment>
    <comment ref="I1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0" authorId="0">
      <text>
        <r>
          <rPr>
            <b/>
            <sz val="8"/>
            <rFont val="Tahoma"/>
            <family val="0"/>
          </rPr>
          <t>Inne źródła</t>
        </r>
      </text>
    </comment>
    <comment ref="I1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4" authorId="0">
      <text>
        <r>
          <rPr>
            <b/>
            <sz val="8"/>
            <rFont val="Tahoma"/>
            <family val="0"/>
          </rPr>
          <t>Inne źródła</t>
        </r>
      </text>
    </comment>
    <comment ref="I1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8" authorId="0">
      <text>
        <r>
          <rPr>
            <b/>
            <sz val="8"/>
            <rFont val="Tahoma"/>
            <family val="0"/>
          </rPr>
          <t>Inne źródła</t>
        </r>
      </text>
    </comment>
    <comment ref="I1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2" authorId="0">
      <text>
        <r>
          <rPr>
            <b/>
            <sz val="8"/>
            <rFont val="Tahoma"/>
            <family val="0"/>
          </rPr>
          <t>Inne źródła</t>
        </r>
      </text>
    </comment>
    <comment ref="I1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6" authorId="0">
      <text>
        <r>
          <rPr>
            <b/>
            <sz val="8"/>
            <rFont val="Tahoma"/>
            <family val="0"/>
          </rPr>
          <t>Inne źródła</t>
        </r>
      </text>
    </comment>
    <comment ref="I1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0" authorId="0">
      <text>
        <r>
          <rPr>
            <b/>
            <sz val="8"/>
            <rFont val="Tahoma"/>
            <family val="0"/>
          </rPr>
          <t>Inne źródła</t>
        </r>
      </text>
    </comment>
    <comment ref="I1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4" authorId="0">
      <text>
        <r>
          <rPr>
            <b/>
            <sz val="8"/>
            <rFont val="Tahoma"/>
            <family val="0"/>
          </rPr>
          <t>Inne źródła</t>
        </r>
      </text>
    </comment>
    <comment ref="I1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8" authorId="0">
      <text>
        <r>
          <rPr>
            <b/>
            <sz val="8"/>
            <rFont val="Tahoma"/>
            <family val="0"/>
          </rPr>
          <t>Inne źródła</t>
        </r>
      </text>
    </comment>
    <comment ref="I1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2" authorId="0">
      <text>
        <r>
          <rPr>
            <b/>
            <sz val="8"/>
            <rFont val="Tahoma"/>
            <family val="0"/>
          </rPr>
          <t>Inne źródła</t>
        </r>
      </text>
    </comment>
    <comment ref="I1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6" authorId="0">
      <text>
        <r>
          <rPr>
            <b/>
            <sz val="8"/>
            <rFont val="Tahoma"/>
            <family val="0"/>
          </rPr>
          <t>Inne źródła</t>
        </r>
      </text>
    </comment>
    <comment ref="I1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4" authorId="0">
      <text>
        <r>
          <rPr>
            <b/>
            <sz val="8"/>
            <rFont val="Tahoma"/>
            <family val="0"/>
          </rPr>
          <t>Inne źródła</t>
        </r>
      </text>
    </comment>
    <comment ref="I1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8" authorId="0">
      <text>
        <r>
          <rPr>
            <b/>
            <sz val="8"/>
            <rFont val="Tahoma"/>
            <family val="0"/>
          </rPr>
          <t>Inne źródła</t>
        </r>
      </text>
    </comment>
    <comment ref="I1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2" authorId="0">
      <text>
        <r>
          <rPr>
            <b/>
            <sz val="8"/>
            <rFont val="Tahoma"/>
            <family val="0"/>
          </rPr>
          <t>Inne źródła</t>
        </r>
      </text>
    </comment>
    <comment ref="I1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6" authorId="0">
      <text>
        <r>
          <rPr>
            <b/>
            <sz val="8"/>
            <rFont val="Tahoma"/>
            <family val="0"/>
          </rPr>
          <t>Inne źródła</t>
        </r>
      </text>
    </comment>
    <comment ref="I1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0" authorId="0">
      <text>
        <r>
          <rPr>
            <b/>
            <sz val="8"/>
            <rFont val="Tahoma"/>
            <family val="0"/>
          </rPr>
          <t>Inne źródła</t>
        </r>
      </text>
    </comment>
    <comment ref="I1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4" authorId="0">
      <text>
        <r>
          <rPr>
            <b/>
            <sz val="8"/>
            <rFont val="Tahoma"/>
            <family val="0"/>
          </rPr>
          <t>Inne źródła</t>
        </r>
      </text>
    </comment>
    <comment ref="I1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8" authorId="0">
      <text>
        <r>
          <rPr>
            <b/>
            <sz val="8"/>
            <rFont val="Tahoma"/>
            <family val="0"/>
          </rPr>
          <t>Inne źródła</t>
        </r>
      </text>
    </comment>
    <comment ref="I2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2" authorId="0">
      <text>
        <r>
          <rPr>
            <b/>
            <sz val="8"/>
            <rFont val="Tahoma"/>
            <family val="0"/>
          </rPr>
          <t>Inne źródła</t>
        </r>
      </text>
    </comment>
    <comment ref="I1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6" authorId="0">
      <text>
        <r>
          <rPr>
            <b/>
            <sz val="8"/>
            <rFont val="Tahoma"/>
            <family val="0"/>
          </rPr>
          <t>Inne źródła</t>
        </r>
      </text>
    </comment>
    <comment ref="I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2" authorId="0">
      <text>
        <r>
          <rPr>
            <b/>
            <sz val="8"/>
            <rFont val="Tahoma"/>
            <family val="0"/>
          </rPr>
          <t>Inne źródła</t>
        </r>
      </text>
    </comment>
    <comment ref="I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8" authorId="0">
      <text>
        <r>
          <rPr>
            <b/>
            <sz val="8"/>
            <rFont val="Tahoma"/>
            <family val="0"/>
          </rPr>
          <t>Inne źródła</t>
        </r>
      </text>
    </comment>
    <comment ref="I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0" authorId="0">
      <text>
        <r>
          <rPr>
            <b/>
            <sz val="8"/>
            <rFont val="Tahoma"/>
            <family val="0"/>
          </rPr>
          <t>Inne źródła</t>
        </r>
      </text>
    </comment>
    <comment ref="I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2" authorId="0">
      <text>
        <r>
          <rPr>
            <b/>
            <sz val="8"/>
            <rFont val="Tahoma"/>
            <family val="0"/>
          </rPr>
          <t>Inne źródła</t>
        </r>
      </text>
    </comment>
    <comment ref="I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4" authorId="0">
      <text>
        <r>
          <rPr>
            <b/>
            <sz val="8"/>
            <rFont val="Tahoma"/>
            <family val="0"/>
          </rPr>
          <t>Inne źródła</t>
        </r>
      </text>
    </comment>
    <comment ref="I1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8" authorId="0">
      <text>
        <r>
          <rPr>
            <b/>
            <sz val="8"/>
            <rFont val="Tahoma"/>
            <family val="0"/>
          </rPr>
          <t>Inne źródła</t>
        </r>
      </text>
    </comment>
    <comment ref="I1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2" authorId="0">
      <text>
        <r>
          <rPr>
            <b/>
            <sz val="8"/>
            <rFont val="Tahoma"/>
            <family val="0"/>
          </rPr>
          <t>Inne źródła</t>
        </r>
      </text>
    </comment>
    <comment ref="I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6" authorId="0">
      <text>
        <r>
          <rPr>
            <b/>
            <sz val="8"/>
            <rFont val="Tahoma"/>
            <family val="0"/>
          </rPr>
          <t>Inne źródła</t>
        </r>
      </text>
    </comment>
    <comment ref="I2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4" authorId="0">
      <text>
        <r>
          <rPr>
            <b/>
            <sz val="8"/>
            <rFont val="Tahoma"/>
            <family val="0"/>
          </rPr>
          <t>Inne źródła</t>
        </r>
      </text>
    </comment>
    <comment ref="I2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6" authorId="0">
      <text>
        <r>
          <rPr>
            <b/>
            <sz val="8"/>
            <rFont val="Tahoma"/>
            <family val="0"/>
          </rPr>
          <t>Inne źródła</t>
        </r>
      </text>
    </comment>
    <comment ref="I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6" authorId="0">
      <text>
        <r>
          <rPr>
            <b/>
            <sz val="8"/>
            <rFont val="Tahoma"/>
            <family val="0"/>
          </rPr>
          <t>Inne źródła</t>
        </r>
      </text>
    </comment>
    <comment ref="I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" authorId="0">
      <text>
        <r>
          <rPr>
            <b/>
            <sz val="8"/>
            <rFont val="Tahoma"/>
            <family val="0"/>
          </rPr>
          <t>Inne źródła</t>
        </r>
      </text>
    </comment>
    <comment ref="I2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2" authorId="0">
      <text>
        <r>
          <rPr>
            <b/>
            <sz val="8"/>
            <rFont val="Tahoma"/>
            <family val="0"/>
          </rPr>
          <t>Inne źródła</t>
        </r>
      </text>
    </comment>
    <comment ref="I2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8" authorId="0">
      <text>
        <r>
          <rPr>
            <b/>
            <sz val="8"/>
            <rFont val="Tahoma"/>
            <family val="0"/>
          </rPr>
          <t>Inne źródła</t>
        </r>
      </text>
    </comment>
  </commentList>
</comments>
</file>

<file path=xl/sharedStrings.xml><?xml version="1.0" encoding="utf-8"?>
<sst xmlns="http://schemas.openxmlformats.org/spreadsheetml/2006/main" count="348" uniqueCount="132">
  <si>
    <t>Lp.</t>
  </si>
  <si>
    <t>Dział</t>
  </si>
  <si>
    <t>Rozdz.</t>
  </si>
  <si>
    <t>Łączne koszty finansowe</t>
  </si>
  <si>
    <t>Planowane wydatki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</si>
  <si>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</si>
  <si>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</si>
  <si>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</si>
  <si>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</si>
  <si>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</si>
  <si>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Jednostka organizacyjna realizująca program  lub koordynująca wykonanie programu</t>
  </si>
  <si>
    <t>Starostwo Powiatowe we Wrocławiu</t>
  </si>
  <si>
    <t>Nazwa zadania inwestycyjnego i okres realizacji (w latach)</t>
  </si>
  <si>
    <t>A.</t>
  </si>
  <si>
    <t>B.</t>
  </si>
  <si>
    <t>C.</t>
  </si>
  <si>
    <t>B. Środki i dotacje otrzymane od innych jst oraz innych jednostek zaliczanych do sektora finansów publicznych</t>
  </si>
  <si>
    <t>Przebudowa drogi nr 1920D w Kiełczowie
Długość ok. 2,9 km
Okres realizacji: 2007-2010</t>
  </si>
  <si>
    <t>Przebudowa drogi nr 1950D i 1975D w Krzyżowicach
Długość ok. 1,4 km
Okres realizacji: 2007-2008</t>
  </si>
  <si>
    <t>Przebudowa drogi nr 2003D i 2002D na odcinku: Zachowice - Kamionna
Długość ok. 3,5 km
Okres realizacji: 2011-2013</t>
  </si>
  <si>
    <t>Przebudowa drogi nr 2000D  na odcinku: Piława - Kilianów - Kąty Wr.
Długość ok. 5,3 km
Okres realizacji: 2011-2013</t>
  </si>
  <si>
    <t>Przebudowa drogi nr 2075D w Mietkowie
Długość ok. 1,2 km
Okres realizacji: 2008</t>
  </si>
  <si>
    <t>rok budżetowy 2007 (7+8+9+10)</t>
  </si>
  <si>
    <t>Przebudowa drogi nr 1918D w Długołęce
Długość ok. 1,7 km
Okres realizacji: 2007-2008</t>
  </si>
  <si>
    <t>Przebudowa drogi nr 1951D na odcinku: Bielany - Ślęza (II etap)
Długość ok. 0,6 km
Okres realizacji: 2007</t>
  </si>
  <si>
    <t>Przebudowa drogi nr 1971D w Domasławiu
Długość ok. 0,7 km
Okres realizacji: 2007-2008</t>
  </si>
  <si>
    <t>Przebudowa drogi nr 1973D i 1950D na odcinku: Tyniec Mały - Żerniki Małe - Krzyżowice - Małuszów
Długość ok. 5,5 km
Okres realizacji: 2011-2013</t>
  </si>
  <si>
    <t>Przebudowa drogi nr 2021D w Krzeptowie
Długość ok. 1,0 km
Okres realizacji: 2007</t>
  </si>
  <si>
    <t>Przebudowa drogi nr 1967D w Jordanowie
Długość ok. 1,2 km
Okres realizacji: 2011-2013</t>
  </si>
  <si>
    <t>Przebudowa drogi nr 1480D na odcinku: Borowa - Stępiń - gr. powiatu (Dobroszyce)
Długość ok. 3,9 km
Okres realizacji: 2009-2010</t>
  </si>
  <si>
    <t>Przebudowa drogi nr 1974D na odcinku: Gniechowice - Krzyżowice 
Długość ok. 2,6 km
Okres realizacji: 2007-2009</t>
  </si>
  <si>
    <t>2011-2013</t>
  </si>
  <si>
    <t>3*</t>
  </si>
  <si>
    <t>2*</t>
  </si>
  <si>
    <t>1*</t>
  </si>
  <si>
    <t>4.2*</t>
  </si>
  <si>
    <t>3.13*</t>
  </si>
  <si>
    <t>3.12*</t>
  </si>
  <si>
    <t>3.11*</t>
  </si>
  <si>
    <t>3.10*</t>
  </si>
  <si>
    <t>3.9*</t>
  </si>
  <si>
    <t>3.8*</t>
  </si>
  <si>
    <t>3.7*</t>
  </si>
  <si>
    <t>3.5*</t>
  </si>
  <si>
    <t>3.4*</t>
  </si>
  <si>
    <t>3.3*</t>
  </si>
  <si>
    <t>3.2*</t>
  </si>
  <si>
    <t>2.6*</t>
  </si>
  <si>
    <t>2.5*</t>
  </si>
  <si>
    <t>2.4*</t>
  </si>
  <si>
    <t>2.3*</t>
  </si>
  <si>
    <t>2.2*</t>
  </si>
  <si>
    <t>1.7*</t>
  </si>
  <si>
    <t>1.6*</t>
  </si>
  <si>
    <t>1.5*</t>
  </si>
  <si>
    <t>1.4*</t>
  </si>
  <si>
    <t>1.3*</t>
  </si>
  <si>
    <t>1.2*</t>
  </si>
  <si>
    <t>1.1*</t>
  </si>
  <si>
    <t>Przebudowa drogi nr 1996D na odcinku: Proszkowice - Maniów Wielki
Długość ok. 1,6 km
Okres realizacji: 2011-2013</t>
  </si>
  <si>
    <t>Przebudowa drogi nr 1954D na odcinku: Żórawina - Żerniki Wielkie - Bogunów - Węgry
Długość ok. 6,9 km
Okres realizacji: 2010-2013</t>
  </si>
  <si>
    <t>1.8*</t>
  </si>
  <si>
    <t>3.6*</t>
  </si>
  <si>
    <t>Przebudowa drogi nr 1960D, 1950D i 1979D na odcinku: Kobierzyce - Królikowice - Wierzbice - Cieszyce
Długość ok. 6,0 km
Okres realizacji: 2011-2013</t>
  </si>
  <si>
    <t>Przebudowa drogi nr 2018D na odcinku: Sadków - Małkowice (dwa odcinki)
Długość ok. 2,5 km (0,6 km + 1,9 km)
Okres realizacji: 2007-2008</t>
  </si>
  <si>
    <t>Przebudowa drogi nr 2075D w Jordanowie (dwa odcinki)
Długość ok.1,1 km (0,5 km + 0,6 km)
Okres realizacji: 2008-2009</t>
  </si>
  <si>
    <t>Przebudowa drogi nr 1341D i 1913D na odcinku: Długołęka - Szczodre - Dobroszów
Długość ok. 5,3 km
Okres realizacji: 2011-2013</t>
  </si>
  <si>
    <t>Przebudowa drogi nr 1535D na odcinku: gr. powiatu (Wrocław) - Dobrzykowice - Nadolice Małe - Nadolice Wielkie
Długość ok. 6,9 km
Okres realizacji: 2008-2010</t>
  </si>
  <si>
    <t>Przebudowa drogi nr 1954D na odcinku: Suchy Dwór - Biestrzyków - gr. powiatu (Wrocław)
Długość ok. 3,2 km
Okres realizacji: 2011-2013</t>
  </si>
  <si>
    <t>Przebudowa drogi nr 1954D na odcinku: Żórawina - Suchy Dwór
Długość ok. 4,7 km
Okres realizacji: 2007-2009</t>
  </si>
  <si>
    <t>Przebudowa drogi nr 1959D na odcinku: Magnice - Chrzanów - Racławice Wielkie - Żerniki Małe
Długość ok. 3,4 km
Okres realizacji: 2008-2009</t>
  </si>
  <si>
    <t>Przebudowa drogi nr 1994D w Sobótce
Długość ok. 3,5 km
Okres realizacji: 2010</t>
  </si>
  <si>
    <t>(*) - Zadania przewidziane do wnioskowania o dofinansowanie z EFRR w ramach realizacji RPO 2007-2013</t>
  </si>
  <si>
    <t>C. Inne źródła - wnioskowane kwoty dofinansowania z EFRR w ramach realizacji RPO 2007-2013</t>
  </si>
  <si>
    <t>Przebudowa drogi nr 1933D w na odcinku: Groblice - Kotowice
Długość ok. 2,0 km
Okres realizacji: 2008</t>
  </si>
  <si>
    <t>2.7*</t>
  </si>
  <si>
    <t>Przebudowa drogi nr 1938D w na odcinku: Żerniki Wr. -Św.Katarzyna 
Długość ok. 4,4 km
Okres realizacji: 2009-2013</t>
  </si>
  <si>
    <t>Przebudowa drogi nr 1928D na odcinku: Czernica - Wojnowice - Nadolice Wielkie 
Długość ok. 3,5 km
Okres realizacji: 2011-2013</t>
  </si>
  <si>
    <t>Przebudowa drogi nr 2016D na odcinku: Sośnica - Strzeganowice
Długość ok. 5,1 km
Okres realizacji: 2008</t>
  </si>
  <si>
    <t>Przebudowa drogi nr 2000D  na odcinku: Mietków - Milin - Piława (trzy odcinki)
Długość ok. 6,0 km (0,5 km + 4,0 km +1,5 km)
Okres realizacji: 2008-2010</t>
  </si>
  <si>
    <t>Przebudowa drogi nr 2075D na odcinku: Maniów - gr. powiatu (Tworzyjanów) (dwa odcinki)
Długość ok. 2,6 km (0,8 km + 1,8 km)
Okres realizacji: 2007-2013</t>
  </si>
  <si>
    <t>Przebudowa drogi nr 2075D na odcinku: gr. powiatu (Tworzyjanów) - Garncarsko - Sobótka - Przezdrowice - Świątniki
Długość ok. 9,6 km
Okres realizacji: 2011-2013</t>
  </si>
  <si>
    <t>Przebudowa drogi nr 1942D na odcinku: Groblice - Zębice
Długość ok. 1,7 km
Okres realizacji: 2008</t>
  </si>
  <si>
    <t>Przebudowa drogi nr 1963D w Tyńcu n/Ślęzą
Długość ok. 1,5 km
Okres realizacji: 2009-2013</t>
  </si>
  <si>
    <t>Budowa "Ośrodka Sportów Wodnych" w Borzygniewie</t>
  </si>
  <si>
    <t>I.</t>
  </si>
  <si>
    <t>II.</t>
  </si>
  <si>
    <t>III.</t>
  </si>
  <si>
    <t>Poprawa dostępności komunikacyjnej centralnej części powiatu - obszaru intensywnego rozwoju gospodarczego</t>
  </si>
  <si>
    <t>Adaptacja obiektów przy ul. Kościuszki 131/133 we Wrocławiu na siedzibę Starostwa Powiatowego</t>
  </si>
  <si>
    <t>Roboty budowlano-montażowe
Okres realizacji: 2007-2008</t>
  </si>
  <si>
    <t>1.9*</t>
  </si>
  <si>
    <t>1.10*</t>
  </si>
  <si>
    <t>1.11*</t>
  </si>
  <si>
    <t>1.12*</t>
  </si>
  <si>
    <t>1.13*</t>
  </si>
  <si>
    <t>1.14*</t>
  </si>
  <si>
    <t>1.15*</t>
  </si>
  <si>
    <t>2.8*</t>
  </si>
  <si>
    <t>2.9*</t>
  </si>
  <si>
    <t>2.10*</t>
  </si>
  <si>
    <t>2.11*</t>
  </si>
  <si>
    <t>2.12*</t>
  </si>
  <si>
    <t>2.13*</t>
  </si>
  <si>
    <t>3.1*</t>
  </si>
  <si>
    <t>TRANSPORT I ŁĄCZNOŚĆ, DZIAŁ 600
(Zadania: 1+2+3)</t>
  </si>
  <si>
    <t>ADMINISTRACJA PUBLICZNA, DZIAŁ 750
(Zadanie 4)</t>
  </si>
  <si>
    <t>Poprawa dostępności komunikacyjnej południowej części powiatu - obszaru rozwoju turystycznego</t>
  </si>
  <si>
    <t>Poprawa dostępności komunikacyjnej wschodniej części powiatu - obszaru rozwoju gospodarczego i mieszkalnictwa</t>
  </si>
  <si>
    <t>System informatyczny urzędu (system elektronicznego obiegu dokumentów OED) - projekt, zakup i wdrożenie
Okres realizacji: 2008</t>
  </si>
  <si>
    <t>Przebudowa drogi nr 2003D na odcinku: Gniechowice - Zachowice
Długość ok. 2,7 km
Okres realizacji: 2009-2010</t>
  </si>
  <si>
    <t>Przebudowa drogi nr 2075D na odcinku: Świątniki - skrzyżowanie z drogą nr 1989D
Długość ok. 3,9 km
Okres realizacji: 2007</t>
  </si>
  <si>
    <t>Przebudowa drogi nr 2075D na odcinku: Jordanów - Tyńczyk - gr. Powiatu (Rochowice) (trzy odcinki)
Długość ok.6,2 km (2,5 km + 1,5 km + 2,2 km)
Okres realizacji: 2009-2013</t>
  </si>
  <si>
    <t>IV.</t>
  </si>
  <si>
    <t>OŚWIATA I WYCHOWANIE, DZIAŁ 801
(Zadanie 5+6)</t>
  </si>
  <si>
    <t>KULTURA FIZYCZNA I SPORT, DZIAŁ 926
(Zadanie 7)</t>
  </si>
  <si>
    <t>Rewitalizacja i rozbudowa Powiatowego Zespołu Szkół nr 3 w Sobótce</t>
  </si>
  <si>
    <t>5*</t>
  </si>
  <si>
    <t>6*</t>
  </si>
  <si>
    <t>7*</t>
  </si>
  <si>
    <t>Rewitalizacja i przebudowa Powiatowego Zespołu Szkół nr 1 w Krzyżowicach</t>
  </si>
  <si>
    <t xml:space="preserve">80120
80123
</t>
  </si>
  <si>
    <t xml:space="preserve">80123
80130
</t>
  </si>
  <si>
    <t>POWIAT WROCŁAWSKI
(I + II + III +IV)</t>
  </si>
  <si>
    <t>A. Dotacje i środki z budżetu państwa (np. od wojewody, MEN, …)</t>
  </si>
  <si>
    <t>Przebudowa drogi nr 1453D w Domaszczynie
Długość ok. 0,3 km
Okres realizacji: 2007-2008</t>
  </si>
  <si>
    <t>Przebudowa drogi nr 1453D na odcinku: Łozina - Węgrów - gr. powiatu (Rzędziszowice)
Długość ok. 7,1 km
Okres realizacji: 2007-2010</t>
  </si>
  <si>
    <t>Przebudowa drogi nr 1960D w Wilczkowie
Długość ok. 1,0 km
Okres realizacji: 2008</t>
  </si>
  <si>
    <t>Przebudowa drogi nr 1951D na odcinku: Ślęza - Wysoka
Długość ok. 1,7 km
Okres realizacji: 2008</t>
  </si>
  <si>
    <t>Przebudowa drogi nr 1990D na odcinku: Rogów Sobócki - Sobótka (dwa odcinki)
Długość ok. 5,4 km (3,4 km + 2,0 km)
Okres realizacji: 2008-2010</t>
  </si>
  <si>
    <t>Limit wydatków na realizację Wieloletniego Programu Inwestycyjnego</t>
  </si>
  <si>
    <t xml:space="preserve">Załącznik nr 4
do Uchwały nr VI/46/07
Rady Powiatu Wrocławskiego
z dnia 24.04.2007r.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</si>
</sst>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_ ;\-0.0\ "/>
    <numFmt numFmtId="168" formatCode="[$-415]d\ mmmm\ yyyy"/>
    <numFmt numFmtId="169" formatCode="00\-000"/>
    <numFmt numFmtId="170" formatCode="0.0"/>
    <numFmt numFmtId="171" formatCode="\km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Tahoma"/>
      <family val="0"/>
    </font>
    <font>
      <sz val="9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41" fontId="3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3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right" vertical="center" wrapText="1"/>
    </xf>
    <xf numFmtId="41" fontId="3" fillId="0" borderId="2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2"/>
  <sheetViews>
    <sheetView tabSelected="1" zoomScale="95" zoomScaleNormal="95" workbookViewId="0" topLeftCell="G1">
      <selection activeCell="A2" sqref="A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00390625" style="1" customWidth="1"/>
    <col min="6" max="8" width="11.125" style="1" customWidth="1"/>
    <col min="9" max="9" width="2.875" style="1" customWidth="1"/>
    <col min="10" max="10" width="11.125" style="1" customWidth="1"/>
    <col min="11" max="11" width="11.00390625" style="1" customWidth="1"/>
    <col min="12" max="15" width="11.125" style="1" customWidth="1"/>
    <col min="16" max="16" width="11.375" style="5" customWidth="1"/>
    <col min="17" max="16384" width="9.125" style="1" customWidth="1"/>
  </cols>
  <sheetData>
    <row r="1" ht="12.75"/>
    <row r="2" spans="13:16" ht="65.25" customHeight="1">
      <c r="M2" s="32" t="s">
        <v>131</v>
      </c>
      <c r="N2" s="32"/>
      <c r="O2" s="32"/>
      <c r="P2" s="32"/>
    </row>
    <row r="3" spans="1:16" ht="30" customHeight="1" thickBot="1">
      <c r="A3" s="102" t="s">
        <v>130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>
      <c r="A4" s="85" t="s">
        <v>0</v>
      </c>
      <c r="B4" s="67" t="s">
        <v>1</v>
      </c>
      <c r="C4" s="67" t="s">
        <v>2</v>
      </c>
      <c r="D4" s="67" t="s">
        <v>12</v>
      </c>
      <c r="E4" s="77" t="s">
        <v>3</v>
      </c>
      <c r="F4" s="80" t="s">
        <v>4</v>
      </c>
      <c r="G4" s="81"/>
      <c r="H4" s="81"/>
      <c r="I4" s="81"/>
      <c r="J4" s="81"/>
      <c r="K4" s="82"/>
      <c r="L4" s="6"/>
      <c r="M4" s="6"/>
      <c r="N4" s="6"/>
      <c r="O4" s="6"/>
      <c r="P4" s="74" t="s">
        <v>10</v>
      </c>
    </row>
    <row r="5" spans="1:16" ht="12.75" customHeight="1">
      <c r="A5" s="86"/>
      <c r="B5" s="68"/>
      <c r="C5" s="68"/>
      <c r="D5" s="68"/>
      <c r="E5" s="70"/>
      <c r="F5" s="70" t="s">
        <v>22</v>
      </c>
      <c r="G5" s="68" t="s">
        <v>5</v>
      </c>
      <c r="H5" s="68"/>
      <c r="I5" s="68"/>
      <c r="J5" s="68"/>
      <c r="K5" s="68"/>
      <c r="L5" s="78">
        <v>2008</v>
      </c>
      <c r="M5" s="78">
        <v>2009</v>
      </c>
      <c r="N5" s="78">
        <v>2010</v>
      </c>
      <c r="O5" s="78" t="s">
        <v>31</v>
      </c>
      <c r="P5" s="75"/>
    </row>
    <row r="6" spans="1:16" ht="39.75" thickBot="1">
      <c r="A6" s="87"/>
      <c r="B6" s="69"/>
      <c r="C6" s="69"/>
      <c r="D6" s="69"/>
      <c r="E6" s="71"/>
      <c r="F6" s="71"/>
      <c r="G6" s="4" t="s">
        <v>6</v>
      </c>
      <c r="H6" s="4" t="s">
        <v>7</v>
      </c>
      <c r="I6" s="83" t="s">
        <v>8</v>
      </c>
      <c r="J6" s="84"/>
      <c r="K6" s="4" t="s">
        <v>9</v>
      </c>
      <c r="L6" s="79"/>
      <c r="M6" s="79"/>
      <c r="N6" s="79"/>
      <c r="O6" s="79"/>
      <c r="P6" s="76"/>
    </row>
    <row r="7" spans="1:16" s="2" customFormat="1" ht="13.5" customHeight="1" thickBot="1">
      <c r="A7" s="1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72">
        <v>9</v>
      </c>
      <c r="J7" s="73"/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16">
        <v>15</v>
      </c>
    </row>
    <row r="8" spans="1:16" ht="19.5" customHeight="1">
      <c r="A8" s="88"/>
      <c r="B8" s="23" t="s">
        <v>123</v>
      </c>
      <c r="C8" s="24"/>
      <c r="D8" s="25"/>
      <c r="E8" s="17">
        <f>SUM(F8,L8:O11)</f>
        <v>258776000</v>
      </c>
      <c r="F8" s="17">
        <f>G8+H8+I11+K8</f>
        <v>44826000</v>
      </c>
      <c r="G8" s="17">
        <f>SUM(G12:G27)</f>
        <v>5305801</v>
      </c>
      <c r="H8" s="17">
        <f>SUM(H12:H27)</f>
        <v>25000000</v>
      </c>
      <c r="I8" s="7" t="s">
        <v>13</v>
      </c>
      <c r="J8" s="7">
        <f>SUM(J12,J16,J20,J24)</f>
        <v>0</v>
      </c>
      <c r="K8" s="17">
        <f>SUM(K12:K27)</f>
        <v>1488199</v>
      </c>
      <c r="L8" s="17">
        <f>SUM(L12:L27)</f>
        <v>42500000</v>
      </c>
      <c r="M8" s="17">
        <f>SUM(M12:M27)</f>
        <v>51950000</v>
      </c>
      <c r="N8" s="17">
        <f>SUM(N12:N27)</f>
        <v>40800000</v>
      </c>
      <c r="O8" s="17">
        <f>SUM(O12:O27)</f>
        <v>78700000</v>
      </c>
      <c r="P8" s="20" t="s">
        <v>11</v>
      </c>
    </row>
    <row r="9" spans="1:16" ht="19.5" customHeight="1">
      <c r="A9" s="65"/>
      <c r="B9" s="26"/>
      <c r="C9" s="27"/>
      <c r="D9" s="28"/>
      <c r="E9" s="18"/>
      <c r="F9" s="18"/>
      <c r="G9" s="18"/>
      <c r="H9" s="18"/>
      <c r="I9" s="8" t="s">
        <v>14</v>
      </c>
      <c r="J9" s="8">
        <f>SUM(J13,J17,J21,J25)</f>
        <v>0</v>
      </c>
      <c r="K9" s="18"/>
      <c r="L9" s="18"/>
      <c r="M9" s="18"/>
      <c r="N9" s="18"/>
      <c r="O9" s="18"/>
      <c r="P9" s="21"/>
    </row>
    <row r="10" spans="1:16" ht="19.5" customHeight="1">
      <c r="A10" s="65"/>
      <c r="B10" s="26"/>
      <c r="C10" s="27"/>
      <c r="D10" s="28"/>
      <c r="E10" s="18"/>
      <c r="F10" s="18"/>
      <c r="G10" s="18"/>
      <c r="H10" s="18"/>
      <c r="I10" s="8" t="s">
        <v>15</v>
      </c>
      <c r="J10" s="8">
        <f>SUM(J14,J18,J22,J26)</f>
        <v>13032000</v>
      </c>
      <c r="K10" s="18"/>
      <c r="L10" s="18"/>
      <c r="M10" s="18"/>
      <c r="N10" s="18"/>
      <c r="O10" s="18"/>
      <c r="P10" s="21"/>
    </row>
    <row r="11" spans="1:16" ht="19.5" customHeight="1" thickBot="1">
      <c r="A11" s="66"/>
      <c r="B11" s="29"/>
      <c r="C11" s="30"/>
      <c r="D11" s="31"/>
      <c r="E11" s="19"/>
      <c r="F11" s="19"/>
      <c r="G11" s="19"/>
      <c r="H11" s="19"/>
      <c r="I11" s="60">
        <f>SUM(J8:J10)</f>
        <v>13032000</v>
      </c>
      <c r="J11" s="61"/>
      <c r="K11" s="19"/>
      <c r="L11" s="19"/>
      <c r="M11" s="19"/>
      <c r="N11" s="19"/>
      <c r="O11" s="19"/>
      <c r="P11" s="22"/>
    </row>
    <row r="12" spans="1:16" ht="19.5" customHeight="1">
      <c r="A12" s="89" t="s">
        <v>85</v>
      </c>
      <c r="B12" s="23" t="s">
        <v>105</v>
      </c>
      <c r="C12" s="92"/>
      <c r="D12" s="93"/>
      <c r="E12" s="18">
        <f>SUM(F12,L12:O15)</f>
        <v>210436000</v>
      </c>
      <c r="F12" s="18">
        <f>G12+H12+I15+K12</f>
        <v>19186000</v>
      </c>
      <c r="G12" s="18">
        <f>SUM(G28,G92,G148)</f>
        <v>5145801</v>
      </c>
      <c r="H12" s="18">
        <f>SUM(H28,H92,H148)</f>
        <v>0</v>
      </c>
      <c r="I12" s="7" t="s">
        <v>13</v>
      </c>
      <c r="J12" s="7">
        <f aca="true" t="shared" si="0" ref="J12:O12">SUM(J28,J92,J148)</f>
        <v>0</v>
      </c>
      <c r="K12" s="18">
        <f t="shared" si="0"/>
        <v>1488199</v>
      </c>
      <c r="L12" s="17">
        <f t="shared" si="0"/>
        <v>33800000</v>
      </c>
      <c r="M12" s="17">
        <f t="shared" si="0"/>
        <v>37950000</v>
      </c>
      <c r="N12" s="17">
        <f t="shared" si="0"/>
        <v>40800000</v>
      </c>
      <c r="O12" s="17">
        <f t="shared" si="0"/>
        <v>78700000</v>
      </c>
      <c r="P12" s="21" t="s">
        <v>11</v>
      </c>
    </row>
    <row r="13" spans="1:16" ht="19.5" customHeight="1">
      <c r="A13" s="89"/>
      <c r="B13" s="94"/>
      <c r="C13" s="95"/>
      <c r="D13" s="96"/>
      <c r="E13" s="18"/>
      <c r="F13" s="18"/>
      <c r="G13" s="18"/>
      <c r="H13" s="18"/>
      <c r="I13" s="8" t="s">
        <v>14</v>
      </c>
      <c r="J13" s="8">
        <f>SUM(J29,J93,J149)</f>
        <v>0</v>
      </c>
      <c r="K13" s="18"/>
      <c r="L13" s="18"/>
      <c r="M13" s="18"/>
      <c r="N13" s="18"/>
      <c r="O13" s="18"/>
      <c r="P13" s="21"/>
    </row>
    <row r="14" spans="1:16" ht="19.5" customHeight="1">
      <c r="A14" s="89"/>
      <c r="B14" s="94"/>
      <c r="C14" s="95"/>
      <c r="D14" s="96"/>
      <c r="E14" s="18"/>
      <c r="F14" s="18"/>
      <c r="G14" s="18"/>
      <c r="H14" s="18"/>
      <c r="I14" s="8" t="s">
        <v>15</v>
      </c>
      <c r="J14" s="8">
        <f>SUM(J30,J94,J150)</f>
        <v>12552000</v>
      </c>
      <c r="K14" s="18"/>
      <c r="L14" s="18"/>
      <c r="M14" s="18"/>
      <c r="N14" s="18"/>
      <c r="O14" s="18"/>
      <c r="P14" s="21"/>
    </row>
    <row r="15" spans="1:16" ht="19.5" customHeight="1" thickBot="1">
      <c r="A15" s="90"/>
      <c r="B15" s="97"/>
      <c r="C15" s="98"/>
      <c r="D15" s="99"/>
      <c r="E15" s="19"/>
      <c r="F15" s="19"/>
      <c r="G15" s="19"/>
      <c r="H15" s="19"/>
      <c r="I15" s="60">
        <f>SUM(J12:J14)</f>
        <v>12552000</v>
      </c>
      <c r="J15" s="61"/>
      <c r="K15" s="19"/>
      <c r="L15" s="19"/>
      <c r="M15" s="19"/>
      <c r="N15" s="19"/>
      <c r="O15" s="19"/>
      <c r="P15" s="22"/>
    </row>
    <row r="16" spans="1:16" ht="19.5" customHeight="1">
      <c r="A16" s="91" t="s">
        <v>86</v>
      </c>
      <c r="B16" s="23" t="s">
        <v>106</v>
      </c>
      <c r="C16" s="24"/>
      <c r="D16" s="25"/>
      <c r="E16" s="17">
        <f>SUM(F16,L16:O19)</f>
        <v>27300000</v>
      </c>
      <c r="F16" s="17">
        <f>G16+H16+I19+K16</f>
        <v>25000000</v>
      </c>
      <c r="G16" s="17">
        <f>SUM(G204)</f>
        <v>0</v>
      </c>
      <c r="H16" s="17">
        <f>SUM(H204)</f>
        <v>25000000</v>
      </c>
      <c r="I16" s="7" t="s">
        <v>13</v>
      </c>
      <c r="J16" s="7">
        <f aca="true" t="shared" si="1" ref="J16:O16">SUM(J204)</f>
        <v>0</v>
      </c>
      <c r="K16" s="17">
        <f t="shared" si="1"/>
        <v>0</v>
      </c>
      <c r="L16" s="17">
        <f t="shared" si="1"/>
        <v>2300000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20" t="s">
        <v>11</v>
      </c>
    </row>
    <row r="17" spans="1:16" ht="19.5" customHeight="1">
      <c r="A17" s="89"/>
      <c r="B17" s="26"/>
      <c r="C17" s="27"/>
      <c r="D17" s="28"/>
      <c r="E17" s="18"/>
      <c r="F17" s="18"/>
      <c r="G17" s="18"/>
      <c r="H17" s="18"/>
      <c r="I17" s="8" t="s">
        <v>14</v>
      </c>
      <c r="J17" s="8">
        <f>SUM(J205)</f>
        <v>0</v>
      </c>
      <c r="K17" s="18"/>
      <c r="L17" s="18"/>
      <c r="M17" s="18"/>
      <c r="N17" s="18"/>
      <c r="O17" s="18"/>
      <c r="P17" s="21"/>
    </row>
    <row r="18" spans="1:16" ht="19.5" customHeight="1">
      <c r="A18" s="89"/>
      <c r="B18" s="26"/>
      <c r="C18" s="27"/>
      <c r="D18" s="28"/>
      <c r="E18" s="18"/>
      <c r="F18" s="18"/>
      <c r="G18" s="18"/>
      <c r="H18" s="18"/>
      <c r="I18" s="8" t="s">
        <v>15</v>
      </c>
      <c r="J18" s="8">
        <f>SUM(J206)</f>
        <v>0</v>
      </c>
      <c r="K18" s="18"/>
      <c r="L18" s="18"/>
      <c r="M18" s="18"/>
      <c r="N18" s="18"/>
      <c r="O18" s="18"/>
      <c r="P18" s="21"/>
    </row>
    <row r="19" spans="1:16" ht="19.5" customHeight="1" thickBot="1">
      <c r="A19" s="90"/>
      <c r="B19" s="29"/>
      <c r="C19" s="30"/>
      <c r="D19" s="31"/>
      <c r="E19" s="19"/>
      <c r="F19" s="19"/>
      <c r="G19" s="19"/>
      <c r="H19" s="19"/>
      <c r="I19" s="60">
        <f>SUM(J16:J18)</f>
        <v>0</v>
      </c>
      <c r="J19" s="61"/>
      <c r="K19" s="19"/>
      <c r="L19" s="19"/>
      <c r="M19" s="19"/>
      <c r="N19" s="19"/>
      <c r="O19" s="19"/>
      <c r="P19" s="22"/>
    </row>
    <row r="20" spans="1:16" ht="19.5" customHeight="1">
      <c r="A20" s="91" t="s">
        <v>87</v>
      </c>
      <c r="B20" s="23" t="s">
        <v>114</v>
      </c>
      <c r="C20" s="24"/>
      <c r="D20" s="25"/>
      <c r="E20" s="17">
        <f>SUM(F20,L20:O23)</f>
        <v>18800000</v>
      </c>
      <c r="F20" s="17">
        <f>G20+H20+I23+K20</f>
        <v>400000</v>
      </c>
      <c r="G20" s="17">
        <f>SUM(G216:G223)</f>
        <v>100000</v>
      </c>
      <c r="H20" s="17">
        <f>SUM(H216:H223)</f>
        <v>0</v>
      </c>
      <c r="I20" s="7" t="s">
        <v>13</v>
      </c>
      <c r="J20" s="7">
        <f>SUM(J216,J220)</f>
        <v>0</v>
      </c>
      <c r="K20" s="17">
        <f>SUM(K216:K223)</f>
        <v>0</v>
      </c>
      <c r="L20" s="17">
        <f>SUM(L216:L223)</f>
        <v>4400000</v>
      </c>
      <c r="M20" s="17">
        <f>SUM(M216:M223)</f>
        <v>14000000</v>
      </c>
      <c r="N20" s="17">
        <f>SUM(N216:N223)</f>
        <v>0</v>
      </c>
      <c r="O20" s="17">
        <f>SUM(O216:O223)</f>
        <v>0</v>
      </c>
      <c r="P20" s="20" t="s">
        <v>11</v>
      </c>
    </row>
    <row r="21" spans="1:16" ht="19.5" customHeight="1">
      <c r="A21" s="89"/>
      <c r="B21" s="26"/>
      <c r="C21" s="27"/>
      <c r="D21" s="28"/>
      <c r="E21" s="18"/>
      <c r="F21" s="18"/>
      <c r="G21" s="18"/>
      <c r="H21" s="18"/>
      <c r="I21" s="8" t="s">
        <v>14</v>
      </c>
      <c r="J21" s="8">
        <f>SUM(J217,J221)</f>
        <v>0</v>
      </c>
      <c r="K21" s="18"/>
      <c r="L21" s="18"/>
      <c r="M21" s="18"/>
      <c r="N21" s="18"/>
      <c r="O21" s="18"/>
      <c r="P21" s="21"/>
    </row>
    <row r="22" spans="1:16" ht="19.5" customHeight="1">
      <c r="A22" s="89"/>
      <c r="B22" s="26"/>
      <c r="C22" s="27"/>
      <c r="D22" s="28"/>
      <c r="E22" s="18"/>
      <c r="F22" s="18"/>
      <c r="G22" s="18"/>
      <c r="H22" s="18"/>
      <c r="I22" s="8" t="s">
        <v>15</v>
      </c>
      <c r="J22" s="8">
        <f>SUM(J218,J222)</f>
        <v>300000</v>
      </c>
      <c r="K22" s="18"/>
      <c r="L22" s="18"/>
      <c r="M22" s="18"/>
      <c r="N22" s="18"/>
      <c r="O22" s="18"/>
      <c r="P22" s="21"/>
    </row>
    <row r="23" spans="1:16" ht="19.5" customHeight="1" thickBot="1">
      <c r="A23" s="90"/>
      <c r="B23" s="29"/>
      <c r="C23" s="30"/>
      <c r="D23" s="31"/>
      <c r="E23" s="19"/>
      <c r="F23" s="19"/>
      <c r="G23" s="19"/>
      <c r="H23" s="19"/>
      <c r="I23" s="60">
        <f>SUM(J20:J22)</f>
        <v>300000</v>
      </c>
      <c r="J23" s="61"/>
      <c r="K23" s="19"/>
      <c r="L23" s="19"/>
      <c r="M23" s="19"/>
      <c r="N23" s="19"/>
      <c r="O23" s="19"/>
      <c r="P23" s="22"/>
    </row>
    <row r="24" spans="1:16" ht="19.5" customHeight="1">
      <c r="A24" s="91" t="s">
        <v>113</v>
      </c>
      <c r="B24" s="23" t="s">
        <v>115</v>
      </c>
      <c r="C24" s="24"/>
      <c r="D24" s="25"/>
      <c r="E24" s="17">
        <f>SUM(F24,L24:O27)</f>
        <v>2240000</v>
      </c>
      <c r="F24" s="17">
        <f>G24+H24+I27+K24</f>
        <v>240000</v>
      </c>
      <c r="G24" s="17">
        <f>SUM(G224)</f>
        <v>60000</v>
      </c>
      <c r="H24" s="17">
        <f>SUM(H224)</f>
        <v>0</v>
      </c>
      <c r="I24" s="7" t="s">
        <v>13</v>
      </c>
      <c r="J24" s="7">
        <f aca="true" t="shared" si="2" ref="J24:O24">SUM(J224)</f>
        <v>0</v>
      </c>
      <c r="K24" s="17">
        <f t="shared" si="2"/>
        <v>0</v>
      </c>
      <c r="L24" s="17">
        <f t="shared" si="2"/>
        <v>2000000</v>
      </c>
      <c r="M24" s="17">
        <f t="shared" si="2"/>
        <v>0</v>
      </c>
      <c r="N24" s="17">
        <f t="shared" si="2"/>
        <v>0</v>
      </c>
      <c r="O24" s="17">
        <f t="shared" si="2"/>
        <v>0</v>
      </c>
      <c r="P24" s="20" t="s">
        <v>11</v>
      </c>
    </row>
    <row r="25" spans="1:16" ht="19.5" customHeight="1">
      <c r="A25" s="89"/>
      <c r="B25" s="26"/>
      <c r="C25" s="27"/>
      <c r="D25" s="28"/>
      <c r="E25" s="18"/>
      <c r="F25" s="18"/>
      <c r="G25" s="18"/>
      <c r="H25" s="18"/>
      <c r="I25" s="8" t="s">
        <v>14</v>
      </c>
      <c r="J25" s="8">
        <f>SUM(J225)</f>
        <v>0</v>
      </c>
      <c r="K25" s="18"/>
      <c r="L25" s="18"/>
      <c r="M25" s="18"/>
      <c r="N25" s="18"/>
      <c r="O25" s="18"/>
      <c r="P25" s="21"/>
    </row>
    <row r="26" spans="1:16" ht="19.5" customHeight="1">
      <c r="A26" s="89"/>
      <c r="B26" s="26"/>
      <c r="C26" s="27"/>
      <c r="D26" s="28"/>
      <c r="E26" s="18"/>
      <c r="F26" s="18"/>
      <c r="G26" s="18"/>
      <c r="H26" s="18"/>
      <c r="I26" s="8" t="s">
        <v>15</v>
      </c>
      <c r="J26" s="8">
        <f>SUM(J226)</f>
        <v>180000</v>
      </c>
      <c r="K26" s="18"/>
      <c r="L26" s="18"/>
      <c r="M26" s="18"/>
      <c r="N26" s="18"/>
      <c r="O26" s="18"/>
      <c r="P26" s="21"/>
    </row>
    <row r="27" spans="1:16" ht="19.5" customHeight="1" thickBot="1">
      <c r="A27" s="90"/>
      <c r="B27" s="29"/>
      <c r="C27" s="30"/>
      <c r="D27" s="31"/>
      <c r="E27" s="19"/>
      <c r="F27" s="19"/>
      <c r="G27" s="19"/>
      <c r="H27" s="19"/>
      <c r="I27" s="60">
        <f>SUM(J24:J26)</f>
        <v>180000</v>
      </c>
      <c r="J27" s="61"/>
      <c r="K27" s="19"/>
      <c r="L27" s="19"/>
      <c r="M27" s="19"/>
      <c r="N27" s="19"/>
      <c r="O27" s="19"/>
      <c r="P27" s="22"/>
    </row>
    <row r="28" spans="1:16" ht="19.5" customHeight="1">
      <c r="A28" s="88" t="s">
        <v>34</v>
      </c>
      <c r="B28" s="42">
        <v>600</v>
      </c>
      <c r="C28" s="42">
        <v>60014</v>
      </c>
      <c r="D28" s="25" t="s">
        <v>108</v>
      </c>
      <c r="E28" s="17">
        <f>SUM(F28,L28,M28,N28,O28)</f>
        <v>84654000</v>
      </c>
      <c r="F28" s="17">
        <f>G28+H28+I31+K28</f>
        <v>3604000</v>
      </c>
      <c r="G28" s="17">
        <f>SUM(G32:G91)</f>
        <v>901000</v>
      </c>
      <c r="H28" s="17">
        <f>SUM(H32:H91)</f>
        <v>0</v>
      </c>
      <c r="I28" s="14" t="s">
        <v>13</v>
      </c>
      <c r="J28" s="14">
        <f>SUM(J32,J36,J40,J44,J48,J52,J56,J60,J64,J68,J72,J76,J80,J84,J88)</f>
        <v>0</v>
      </c>
      <c r="K28" s="17">
        <f>SUM(K32:K91)</f>
        <v>0</v>
      </c>
      <c r="L28" s="17">
        <f>SUM(L32:L91)</f>
        <v>11600000</v>
      </c>
      <c r="M28" s="17">
        <f>SUM(M32:M91)</f>
        <v>15450000</v>
      </c>
      <c r="N28" s="17">
        <f>SUM(N32:N91)</f>
        <v>27000000</v>
      </c>
      <c r="O28" s="17">
        <f>SUM(O32:O91)</f>
        <v>27000000</v>
      </c>
      <c r="P28" s="20" t="s">
        <v>11</v>
      </c>
    </row>
    <row r="29" spans="1:16" ht="19.5" customHeight="1">
      <c r="A29" s="65"/>
      <c r="B29" s="43"/>
      <c r="C29" s="43"/>
      <c r="D29" s="45"/>
      <c r="E29" s="18"/>
      <c r="F29" s="18"/>
      <c r="G29" s="18"/>
      <c r="H29" s="18"/>
      <c r="I29" s="8" t="s">
        <v>14</v>
      </c>
      <c r="J29" s="8">
        <f>SUM(J33,J37,J41,J45,J49,J53,J57,J61,J65,J69,J73,J77,J81,J85,J89)</f>
        <v>0</v>
      </c>
      <c r="K29" s="18"/>
      <c r="L29" s="18"/>
      <c r="M29" s="18"/>
      <c r="N29" s="18"/>
      <c r="O29" s="18"/>
      <c r="P29" s="21"/>
    </row>
    <row r="30" spans="1:16" ht="19.5" customHeight="1">
      <c r="A30" s="65"/>
      <c r="B30" s="43"/>
      <c r="C30" s="43"/>
      <c r="D30" s="45"/>
      <c r="E30" s="18"/>
      <c r="F30" s="18"/>
      <c r="G30" s="18"/>
      <c r="H30" s="18"/>
      <c r="I30" s="8" t="s">
        <v>15</v>
      </c>
      <c r="J30" s="8">
        <f>SUM(J34,J38,J42,J46,J50,J54,J58,J62,J66,J70,J74,J78,J82,J86,J90)</f>
        <v>2703000</v>
      </c>
      <c r="K30" s="18"/>
      <c r="L30" s="18"/>
      <c r="M30" s="18"/>
      <c r="N30" s="18"/>
      <c r="O30" s="18"/>
      <c r="P30" s="21"/>
    </row>
    <row r="31" spans="1:16" ht="19.5" customHeight="1" thickBot="1">
      <c r="A31" s="66"/>
      <c r="B31" s="44"/>
      <c r="C31" s="44"/>
      <c r="D31" s="46"/>
      <c r="E31" s="19"/>
      <c r="F31" s="19"/>
      <c r="G31" s="19"/>
      <c r="H31" s="19"/>
      <c r="I31" s="60">
        <f>SUM(J28:J30)</f>
        <v>2703000</v>
      </c>
      <c r="J31" s="61"/>
      <c r="K31" s="19"/>
      <c r="L31" s="19"/>
      <c r="M31" s="19"/>
      <c r="N31" s="19"/>
      <c r="O31" s="19"/>
      <c r="P31" s="22"/>
    </row>
    <row r="32" spans="1:16" ht="12" customHeight="1">
      <c r="A32" s="57" t="s">
        <v>58</v>
      </c>
      <c r="B32" s="33" t="s">
        <v>125</v>
      </c>
      <c r="C32" s="34"/>
      <c r="D32" s="35"/>
      <c r="E32" s="17">
        <f>SUM(F32,L32,M32,N32,O32)</f>
        <v>576000</v>
      </c>
      <c r="F32" s="17">
        <f>G32+H32+I35+K32</f>
        <v>76000</v>
      </c>
      <c r="G32" s="17">
        <v>19000</v>
      </c>
      <c r="H32" s="17"/>
      <c r="I32" s="7" t="s">
        <v>13</v>
      </c>
      <c r="J32" s="7"/>
      <c r="K32" s="17"/>
      <c r="L32" s="17">
        <v>500000</v>
      </c>
      <c r="M32" s="17"/>
      <c r="N32" s="17"/>
      <c r="O32" s="17"/>
      <c r="P32" s="20" t="s">
        <v>11</v>
      </c>
    </row>
    <row r="33" spans="1:16" ht="12" customHeight="1">
      <c r="A33" s="58"/>
      <c r="B33" s="36"/>
      <c r="C33" s="37"/>
      <c r="D33" s="38"/>
      <c r="E33" s="18"/>
      <c r="F33" s="18"/>
      <c r="G33" s="18"/>
      <c r="H33" s="18"/>
      <c r="I33" s="8" t="s">
        <v>14</v>
      </c>
      <c r="J33" s="8"/>
      <c r="K33" s="18"/>
      <c r="L33" s="18"/>
      <c r="M33" s="18"/>
      <c r="N33" s="18"/>
      <c r="O33" s="18"/>
      <c r="P33" s="100"/>
    </row>
    <row r="34" spans="1:16" ht="12" customHeight="1">
      <c r="A34" s="58"/>
      <c r="B34" s="36"/>
      <c r="C34" s="37"/>
      <c r="D34" s="38"/>
      <c r="E34" s="18"/>
      <c r="F34" s="18"/>
      <c r="G34" s="18"/>
      <c r="H34" s="18"/>
      <c r="I34" s="8" t="s">
        <v>15</v>
      </c>
      <c r="J34" s="8">
        <v>57000</v>
      </c>
      <c r="K34" s="18"/>
      <c r="L34" s="18"/>
      <c r="M34" s="18"/>
      <c r="N34" s="18"/>
      <c r="O34" s="18"/>
      <c r="P34" s="100"/>
    </row>
    <row r="35" spans="1:16" ht="12" customHeight="1" thickBot="1">
      <c r="A35" s="59"/>
      <c r="B35" s="39"/>
      <c r="C35" s="40"/>
      <c r="D35" s="41"/>
      <c r="E35" s="19"/>
      <c r="F35" s="19"/>
      <c r="G35" s="19"/>
      <c r="H35" s="19"/>
      <c r="I35" s="60">
        <f>SUM(J32:J34)</f>
        <v>57000</v>
      </c>
      <c r="J35" s="61"/>
      <c r="K35" s="19"/>
      <c r="L35" s="19"/>
      <c r="M35" s="19"/>
      <c r="N35" s="19"/>
      <c r="O35" s="19"/>
      <c r="P35" s="101"/>
    </row>
    <row r="36" spans="1:16" ht="12" customHeight="1">
      <c r="A36" s="57" t="s">
        <v>57</v>
      </c>
      <c r="B36" s="33" t="s">
        <v>126</v>
      </c>
      <c r="C36" s="34"/>
      <c r="D36" s="35"/>
      <c r="E36" s="17">
        <f>SUM(F36,L36:O39)</f>
        <v>9212000</v>
      </c>
      <c r="F36" s="17">
        <f>G36+H36+I39+K36</f>
        <v>212000</v>
      </c>
      <c r="G36" s="17">
        <v>53000</v>
      </c>
      <c r="H36" s="17"/>
      <c r="I36" s="7" t="s">
        <v>13</v>
      </c>
      <c r="J36" s="7"/>
      <c r="K36" s="17"/>
      <c r="L36" s="17"/>
      <c r="M36" s="17">
        <v>4000000</v>
      </c>
      <c r="N36" s="17">
        <v>5000000</v>
      </c>
      <c r="O36" s="17"/>
      <c r="P36" s="20" t="s">
        <v>11</v>
      </c>
    </row>
    <row r="37" spans="1:16" ht="12" customHeight="1">
      <c r="A37" s="58"/>
      <c r="B37" s="36"/>
      <c r="C37" s="37"/>
      <c r="D37" s="38"/>
      <c r="E37" s="18"/>
      <c r="F37" s="18"/>
      <c r="G37" s="18"/>
      <c r="H37" s="18"/>
      <c r="I37" s="8" t="s">
        <v>14</v>
      </c>
      <c r="J37" s="8"/>
      <c r="K37" s="18"/>
      <c r="L37" s="18"/>
      <c r="M37" s="18"/>
      <c r="N37" s="18"/>
      <c r="O37" s="18"/>
      <c r="P37" s="100"/>
    </row>
    <row r="38" spans="1:16" ht="12" customHeight="1">
      <c r="A38" s="58"/>
      <c r="B38" s="36"/>
      <c r="C38" s="37"/>
      <c r="D38" s="38"/>
      <c r="E38" s="18"/>
      <c r="F38" s="18"/>
      <c r="G38" s="18"/>
      <c r="H38" s="18"/>
      <c r="I38" s="8" t="s">
        <v>15</v>
      </c>
      <c r="J38" s="8">
        <v>159000</v>
      </c>
      <c r="K38" s="18"/>
      <c r="L38" s="18"/>
      <c r="M38" s="18"/>
      <c r="N38" s="18"/>
      <c r="O38" s="18"/>
      <c r="P38" s="100"/>
    </row>
    <row r="39" spans="1:16" ht="12" customHeight="1" thickBot="1">
      <c r="A39" s="59"/>
      <c r="B39" s="39"/>
      <c r="C39" s="40"/>
      <c r="D39" s="41"/>
      <c r="E39" s="19"/>
      <c r="F39" s="19"/>
      <c r="G39" s="19"/>
      <c r="H39" s="19"/>
      <c r="I39" s="60">
        <f>SUM(J36:J38)</f>
        <v>159000</v>
      </c>
      <c r="J39" s="61"/>
      <c r="K39" s="19"/>
      <c r="L39" s="19"/>
      <c r="M39" s="19"/>
      <c r="N39" s="19"/>
      <c r="O39" s="19"/>
      <c r="P39" s="101"/>
    </row>
    <row r="40" spans="1:16" ht="12" customHeight="1">
      <c r="A40" s="57" t="s">
        <v>56</v>
      </c>
      <c r="B40" s="33" t="s">
        <v>29</v>
      </c>
      <c r="C40" s="34"/>
      <c r="D40" s="35"/>
      <c r="E40" s="17">
        <f>SUM(F40,L40:O43)</f>
        <v>5150000</v>
      </c>
      <c r="F40" s="17">
        <f>G40+H40+I43+K40</f>
        <v>0</v>
      </c>
      <c r="G40" s="17"/>
      <c r="H40" s="17"/>
      <c r="I40" s="7" t="s">
        <v>13</v>
      </c>
      <c r="J40" s="7"/>
      <c r="K40" s="17"/>
      <c r="L40" s="17"/>
      <c r="M40" s="17">
        <v>150000</v>
      </c>
      <c r="N40" s="17">
        <v>5000000</v>
      </c>
      <c r="O40" s="17"/>
      <c r="P40" s="20" t="s">
        <v>11</v>
      </c>
    </row>
    <row r="41" spans="1:16" ht="12" customHeight="1">
      <c r="A41" s="58"/>
      <c r="B41" s="36"/>
      <c r="C41" s="37"/>
      <c r="D41" s="38"/>
      <c r="E41" s="18"/>
      <c r="F41" s="18"/>
      <c r="G41" s="18"/>
      <c r="H41" s="18"/>
      <c r="I41" s="8" t="s">
        <v>14</v>
      </c>
      <c r="J41" s="8"/>
      <c r="K41" s="18"/>
      <c r="L41" s="18"/>
      <c r="M41" s="18"/>
      <c r="N41" s="18"/>
      <c r="O41" s="18"/>
      <c r="P41" s="100"/>
    </row>
    <row r="42" spans="1:16" ht="12" customHeight="1">
      <c r="A42" s="58"/>
      <c r="B42" s="36"/>
      <c r="C42" s="37"/>
      <c r="D42" s="38"/>
      <c r="E42" s="18"/>
      <c r="F42" s="18"/>
      <c r="G42" s="18"/>
      <c r="H42" s="18"/>
      <c r="I42" s="8" t="s">
        <v>15</v>
      </c>
      <c r="J42" s="8"/>
      <c r="K42" s="18"/>
      <c r="L42" s="18"/>
      <c r="M42" s="18"/>
      <c r="N42" s="18"/>
      <c r="O42" s="18"/>
      <c r="P42" s="100"/>
    </row>
    <row r="43" spans="1:16" ht="12" customHeight="1" thickBot="1">
      <c r="A43" s="59"/>
      <c r="B43" s="39"/>
      <c r="C43" s="40"/>
      <c r="D43" s="41"/>
      <c r="E43" s="19"/>
      <c r="F43" s="19"/>
      <c r="G43" s="19"/>
      <c r="H43" s="19"/>
      <c r="I43" s="60">
        <f>SUM(J40:J42)</f>
        <v>0</v>
      </c>
      <c r="J43" s="61"/>
      <c r="K43" s="19"/>
      <c r="L43" s="19"/>
      <c r="M43" s="19"/>
      <c r="N43" s="19"/>
      <c r="O43" s="19"/>
      <c r="P43" s="101"/>
    </row>
    <row r="44" spans="1:16" ht="12" customHeight="1">
      <c r="A44" s="57" t="s">
        <v>55</v>
      </c>
      <c r="B44" s="33" t="s">
        <v>23</v>
      </c>
      <c r="C44" s="34"/>
      <c r="D44" s="35"/>
      <c r="E44" s="17">
        <f>SUM(F44,L44:O47)</f>
        <v>2780000</v>
      </c>
      <c r="F44" s="17">
        <f>G44+H44+I47+K44</f>
        <v>80000</v>
      </c>
      <c r="G44" s="17">
        <v>20000</v>
      </c>
      <c r="H44" s="17"/>
      <c r="I44" s="7" t="s">
        <v>13</v>
      </c>
      <c r="J44" s="7"/>
      <c r="K44" s="17"/>
      <c r="L44" s="17">
        <v>2700000</v>
      </c>
      <c r="M44" s="17"/>
      <c r="N44" s="17"/>
      <c r="O44" s="17"/>
      <c r="P44" s="20" t="s">
        <v>11</v>
      </c>
    </row>
    <row r="45" spans="1:16" ht="12" customHeight="1">
      <c r="A45" s="58"/>
      <c r="B45" s="36"/>
      <c r="C45" s="37"/>
      <c r="D45" s="38"/>
      <c r="E45" s="18"/>
      <c r="F45" s="18"/>
      <c r="G45" s="18"/>
      <c r="H45" s="18"/>
      <c r="I45" s="8" t="s">
        <v>14</v>
      </c>
      <c r="J45" s="8"/>
      <c r="K45" s="18"/>
      <c r="L45" s="18"/>
      <c r="M45" s="18"/>
      <c r="N45" s="18"/>
      <c r="O45" s="18"/>
      <c r="P45" s="100"/>
    </row>
    <row r="46" spans="1:16" ht="12" customHeight="1">
      <c r="A46" s="58"/>
      <c r="B46" s="36"/>
      <c r="C46" s="37"/>
      <c r="D46" s="38"/>
      <c r="E46" s="18"/>
      <c r="F46" s="18"/>
      <c r="G46" s="18"/>
      <c r="H46" s="18"/>
      <c r="I46" s="8" t="s">
        <v>15</v>
      </c>
      <c r="J46" s="8">
        <v>60000</v>
      </c>
      <c r="K46" s="18"/>
      <c r="L46" s="18"/>
      <c r="M46" s="18"/>
      <c r="N46" s="18"/>
      <c r="O46" s="18"/>
      <c r="P46" s="100"/>
    </row>
    <row r="47" spans="1:16" ht="12" customHeight="1" thickBot="1">
      <c r="A47" s="59"/>
      <c r="B47" s="39"/>
      <c r="C47" s="40"/>
      <c r="D47" s="41"/>
      <c r="E47" s="19"/>
      <c r="F47" s="19"/>
      <c r="G47" s="19"/>
      <c r="H47" s="19"/>
      <c r="I47" s="60">
        <f>SUM(J44:J46)</f>
        <v>60000</v>
      </c>
      <c r="J47" s="61"/>
      <c r="K47" s="19"/>
      <c r="L47" s="19"/>
      <c r="M47" s="19"/>
      <c r="N47" s="19"/>
      <c r="O47" s="19"/>
      <c r="P47" s="101"/>
    </row>
    <row r="48" spans="1:16" ht="12" customHeight="1">
      <c r="A48" s="57" t="s">
        <v>54</v>
      </c>
      <c r="B48" s="33" t="s">
        <v>17</v>
      </c>
      <c r="C48" s="34"/>
      <c r="D48" s="35"/>
      <c r="E48" s="17">
        <f>SUM(F48,L48:O51)</f>
        <v>4736000</v>
      </c>
      <c r="F48" s="17">
        <f>G48+H48+I51+K48</f>
        <v>136000</v>
      </c>
      <c r="G48" s="17">
        <v>34000</v>
      </c>
      <c r="H48" s="17"/>
      <c r="I48" s="7" t="s">
        <v>13</v>
      </c>
      <c r="J48" s="7"/>
      <c r="K48" s="17"/>
      <c r="L48" s="17"/>
      <c r="M48" s="17">
        <v>600000</v>
      </c>
      <c r="N48" s="17">
        <v>4000000</v>
      </c>
      <c r="O48" s="17"/>
      <c r="P48" s="20" t="s">
        <v>11</v>
      </c>
    </row>
    <row r="49" spans="1:16" ht="12" customHeight="1">
      <c r="A49" s="58"/>
      <c r="B49" s="36"/>
      <c r="C49" s="37"/>
      <c r="D49" s="38"/>
      <c r="E49" s="18"/>
      <c r="F49" s="18"/>
      <c r="G49" s="18"/>
      <c r="H49" s="18"/>
      <c r="I49" s="8" t="s">
        <v>14</v>
      </c>
      <c r="J49" s="8"/>
      <c r="K49" s="18"/>
      <c r="L49" s="18"/>
      <c r="M49" s="18"/>
      <c r="N49" s="18"/>
      <c r="O49" s="18"/>
      <c r="P49" s="100"/>
    </row>
    <row r="50" spans="1:16" ht="12" customHeight="1">
      <c r="A50" s="58"/>
      <c r="B50" s="36"/>
      <c r="C50" s="37"/>
      <c r="D50" s="38"/>
      <c r="E50" s="18"/>
      <c r="F50" s="18"/>
      <c r="G50" s="18"/>
      <c r="H50" s="18"/>
      <c r="I50" s="8" t="s">
        <v>15</v>
      </c>
      <c r="J50" s="8">
        <v>102000</v>
      </c>
      <c r="K50" s="18"/>
      <c r="L50" s="18"/>
      <c r="M50" s="18"/>
      <c r="N50" s="18"/>
      <c r="O50" s="18"/>
      <c r="P50" s="100"/>
    </row>
    <row r="51" spans="1:16" ht="12" customHeight="1" thickBot="1">
      <c r="A51" s="59"/>
      <c r="B51" s="39"/>
      <c r="C51" s="40"/>
      <c r="D51" s="41"/>
      <c r="E51" s="19"/>
      <c r="F51" s="19"/>
      <c r="G51" s="19"/>
      <c r="H51" s="19"/>
      <c r="I51" s="60">
        <f>SUM(J48:J50)</f>
        <v>102000</v>
      </c>
      <c r="J51" s="61"/>
      <c r="K51" s="19"/>
      <c r="L51" s="19"/>
      <c r="M51" s="19"/>
      <c r="N51" s="19"/>
      <c r="O51" s="19"/>
      <c r="P51" s="101"/>
    </row>
    <row r="52" spans="1:16" ht="12" customHeight="1">
      <c r="A52" s="57" t="s">
        <v>53</v>
      </c>
      <c r="B52" s="33" t="s">
        <v>66</v>
      </c>
      <c r="C52" s="48"/>
      <c r="D52" s="49"/>
      <c r="E52" s="17">
        <f>SUM(F52,L52:O55)</f>
        <v>9000000</v>
      </c>
      <c r="F52" s="17">
        <f>G52+H52+I55+K52</f>
        <v>0</v>
      </c>
      <c r="G52" s="17"/>
      <c r="H52" s="17"/>
      <c r="I52" s="7" t="s">
        <v>13</v>
      </c>
      <c r="J52" s="7"/>
      <c r="K52" s="17"/>
      <c r="L52" s="17"/>
      <c r="M52" s="17"/>
      <c r="N52" s="17"/>
      <c r="O52" s="17">
        <v>9000000</v>
      </c>
      <c r="P52" s="20" t="s">
        <v>11</v>
      </c>
    </row>
    <row r="53" spans="1:16" ht="12" customHeight="1">
      <c r="A53" s="63"/>
      <c r="B53" s="50"/>
      <c r="C53" s="51"/>
      <c r="D53" s="52"/>
      <c r="E53" s="18"/>
      <c r="F53" s="18"/>
      <c r="G53" s="18"/>
      <c r="H53" s="18"/>
      <c r="I53" s="8" t="s">
        <v>14</v>
      </c>
      <c r="J53" s="8"/>
      <c r="K53" s="18"/>
      <c r="L53" s="18"/>
      <c r="M53" s="18"/>
      <c r="N53" s="18"/>
      <c r="O53" s="18"/>
      <c r="P53" s="21"/>
    </row>
    <row r="54" spans="1:16" ht="12" customHeight="1">
      <c r="A54" s="63"/>
      <c r="B54" s="50"/>
      <c r="C54" s="51"/>
      <c r="D54" s="52"/>
      <c r="E54" s="18"/>
      <c r="F54" s="18"/>
      <c r="G54" s="18"/>
      <c r="H54" s="18"/>
      <c r="I54" s="8" t="s">
        <v>15</v>
      </c>
      <c r="J54" s="8"/>
      <c r="K54" s="18"/>
      <c r="L54" s="18"/>
      <c r="M54" s="18"/>
      <c r="N54" s="18"/>
      <c r="O54" s="18"/>
      <c r="P54" s="21"/>
    </row>
    <row r="55" spans="1:16" ht="12" customHeight="1" thickBot="1">
      <c r="A55" s="64"/>
      <c r="B55" s="53"/>
      <c r="C55" s="54"/>
      <c r="D55" s="55"/>
      <c r="E55" s="19"/>
      <c r="F55" s="19"/>
      <c r="G55" s="19"/>
      <c r="H55" s="19"/>
      <c r="I55" s="60">
        <f>SUM(J52:J54)</f>
        <v>0</v>
      </c>
      <c r="J55" s="61"/>
      <c r="K55" s="19"/>
      <c r="L55" s="19"/>
      <c r="M55" s="19"/>
      <c r="N55" s="19"/>
      <c r="O55" s="19"/>
      <c r="P55" s="22"/>
    </row>
    <row r="56" spans="1:16" ht="12" customHeight="1">
      <c r="A56" s="57" t="s">
        <v>52</v>
      </c>
      <c r="B56" s="33" t="s">
        <v>67</v>
      </c>
      <c r="C56" s="48"/>
      <c r="D56" s="49"/>
      <c r="E56" s="17">
        <f>SUM(F56,L56:O59)</f>
        <v>9800000</v>
      </c>
      <c r="F56" s="17">
        <f>G56+H56+I59+K56</f>
        <v>0</v>
      </c>
      <c r="G56" s="17"/>
      <c r="H56" s="17"/>
      <c r="I56" s="7" t="s">
        <v>13</v>
      </c>
      <c r="J56" s="7"/>
      <c r="K56" s="17"/>
      <c r="L56" s="17">
        <v>300000</v>
      </c>
      <c r="M56" s="17">
        <v>4500000</v>
      </c>
      <c r="N56" s="17">
        <v>5000000</v>
      </c>
      <c r="O56" s="17"/>
      <c r="P56" s="20" t="s">
        <v>11</v>
      </c>
    </row>
    <row r="57" spans="1:16" ht="12" customHeight="1">
      <c r="A57" s="63"/>
      <c r="B57" s="50"/>
      <c r="C57" s="51"/>
      <c r="D57" s="52"/>
      <c r="E57" s="18"/>
      <c r="F57" s="18"/>
      <c r="G57" s="18"/>
      <c r="H57" s="18"/>
      <c r="I57" s="8" t="s">
        <v>14</v>
      </c>
      <c r="J57" s="8"/>
      <c r="K57" s="18"/>
      <c r="L57" s="18"/>
      <c r="M57" s="18"/>
      <c r="N57" s="18"/>
      <c r="O57" s="18"/>
      <c r="P57" s="21"/>
    </row>
    <row r="58" spans="1:16" ht="12" customHeight="1">
      <c r="A58" s="63"/>
      <c r="B58" s="50"/>
      <c r="C58" s="51"/>
      <c r="D58" s="52"/>
      <c r="E58" s="18"/>
      <c r="F58" s="18"/>
      <c r="G58" s="18"/>
      <c r="H58" s="18"/>
      <c r="I58" s="8" t="s">
        <v>15</v>
      </c>
      <c r="J58" s="8"/>
      <c r="K58" s="18"/>
      <c r="L58" s="18"/>
      <c r="M58" s="18"/>
      <c r="N58" s="18"/>
      <c r="O58" s="18"/>
      <c r="P58" s="21"/>
    </row>
    <row r="59" spans="1:16" ht="12" customHeight="1" thickBot="1">
      <c r="A59" s="64"/>
      <c r="B59" s="53"/>
      <c r="C59" s="54"/>
      <c r="D59" s="55"/>
      <c r="E59" s="19"/>
      <c r="F59" s="19"/>
      <c r="G59" s="19"/>
      <c r="H59" s="19"/>
      <c r="I59" s="60">
        <f>SUM(J56:J58)</f>
        <v>0</v>
      </c>
      <c r="J59" s="61"/>
      <c r="K59" s="19"/>
      <c r="L59" s="19"/>
      <c r="M59" s="19"/>
      <c r="N59" s="19"/>
      <c r="O59" s="19"/>
      <c r="P59" s="22"/>
    </row>
    <row r="60" spans="1:16" ht="12" customHeight="1">
      <c r="A60" s="57" t="s">
        <v>61</v>
      </c>
      <c r="B60" s="33" t="s">
        <v>77</v>
      </c>
      <c r="C60" s="34"/>
      <c r="D60" s="35"/>
      <c r="E60" s="17">
        <f>SUM(F60,L60:O63)</f>
        <v>4500000</v>
      </c>
      <c r="F60" s="17">
        <f>G60+H60+I63+K60</f>
        <v>0</v>
      </c>
      <c r="G60" s="17"/>
      <c r="H60" s="17"/>
      <c r="I60" s="7" t="s">
        <v>13</v>
      </c>
      <c r="J60" s="7"/>
      <c r="K60" s="17"/>
      <c r="L60" s="17"/>
      <c r="M60" s="17"/>
      <c r="N60" s="17"/>
      <c r="O60" s="17">
        <v>4500000</v>
      </c>
      <c r="P60" s="20" t="s">
        <v>11</v>
      </c>
    </row>
    <row r="61" spans="1:16" ht="12" customHeight="1">
      <c r="A61" s="58"/>
      <c r="B61" s="36"/>
      <c r="C61" s="37"/>
      <c r="D61" s="38"/>
      <c r="E61" s="18"/>
      <c r="F61" s="18"/>
      <c r="G61" s="18"/>
      <c r="H61" s="18"/>
      <c r="I61" s="8" t="s">
        <v>14</v>
      </c>
      <c r="J61" s="8"/>
      <c r="K61" s="18"/>
      <c r="L61" s="18"/>
      <c r="M61" s="18"/>
      <c r="N61" s="18"/>
      <c r="O61" s="18"/>
      <c r="P61" s="100"/>
    </row>
    <row r="62" spans="1:16" ht="12" customHeight="1">
      <c r="A62" s="58"/>
      <c r="B62" s="36"/>
      <c r="C62" s="37"/>
      <c r="D62" s="38"/>
      <c r="E62" s="18"/>
      <c r="F62" s="18"/>
      <c r="G62" s="18"/>
      <c r="H62" s="18"/>
      <c r="I62" s="8" t="s">
        <v>15</v>
      </c>
      <c r="J62" s="8"/>
      <c r="K62" s="18"/>
      <c r="L62" s="18"/>
      <c r="M62" s="18"/>
      <c r="N62" s="18"/>
      <c r="O62" s="18"/>
      <c r="P62" s="100"/>
    </row>
    <row r="63" spans="1:16" ht="12" customHeight="1" thickBot="1">
      <c r="A63" s="59"/>
      <c r="B63" s="39"/>
      <c r="C63" s="40"/>
      <c r="D63" s="41"/>
      <c r="E63" s="19"/>
      <c r="F63" s="19"/>
      <c r="G63" s="19"/>
      <c r="H63" s="19"/>
      <c r="I63" s="60">
        <f>SUM(J60:J62)</f>
        <v>0</v>
      </c>
      <c r="J63" s="61"/>
      <c r="K63" s="19"/>
      <c r="L63" s="19"/>
      <c r="M63" s="19"/>
      <c r="N63" s="19"/>
      <c r="O63" s="19"/>
      <c r="P63" s="101"/>
    </row>
    <row r="64" spans="1:16" ht="12" customHeight="1">
      <c r="A64" s="57" t="s">
        <v>91</v>
      </c>
      <c r="B64" s="33" t="s">
        <v>74</v>
      </c>
      <c r="C64" s="34"/>
      <c r="D64" s="35"/>
      <c r="E64" s="17">
        <f>SUM(F64,L64:O67)</f>
        <v>3000000</v>
      </c>
      <c r="F64" s="18">
        <f>G64+H64+I67+K64</f>
        <v>0</v>
      </c>
      <c r="G64" s="17"/>
      <c r="H64" s="17"/>
      <c r="I64" s="7" t="s">
        <v>13</v>
      </c>
      <c r="J64" s="7"/>
      <c r="K64" s="17"/>
      <c r="L64" s="17">
        <v>3000000</v>
      </c>
      <c r="M64" s="17"/>
      <c r="N64" s="17"/>
      <c r="O64" s="17"/>
      <c r="P64" s="21" t="s">
        <v>11</v>
      </c>
    </row>
    <row r="65" spans="1:16" ht="12" customHeight="1">
      <c r="A65" s="63"/>
      <c r="B65" s="36"/>
      <c r="C65" s="37"/>
      <c r="D65" s="38"/>
      <c r="E65" s="18"/>
      <c r="F65" s="18"/>
      <c r="G65" s="18"/>
      <c r="H65" s="18"/>
      <c r="I65" s="8" t="s">
        <v>14</v>
      </c>
      <c r="J65" s="8"/>
      <c r="K65" s="18"/>
      <c r="L65" s="18"/>
      <c r="M65" s="18"/>
      <c r="N65" s="18"/>
      <c r="O65" s="18"/>
      <c r="P65" s="21"/>
    </row>
    <row r="66" spans="1:16" ht="12" customHeight="1">
      <c r="A66" s="63"/>
      <c r="B66" s="36"/>
      <c r="C66" s="37"/>
      <c r="D66" s="38"/>
      <c r="E66" s="18"/>
      <c r="F66" s="18"/>
      <c r="G66" s="18"/>
      <c r="H66" s="18"/>
      <c r="I66" s="8" t="s">
        <v>15</v>
      </c>
      <c r="J66" s="8"/>
      <c r="K66" s="18"/>
      <c r="L66" s="18"/>
      <c r="M66" s="18"/>
      <c r="N66" s="18"/>
      <c r="O66" s="18"/>
      <c r="P66" s="21"/>
    </row>
    <row r="67" spans="1:16" ht="12" customHeight="1" thickBot="1">
      <c r="A67" s="64"/>
      <c r="B67" s="39"/>
      <c r="C67" s="40"/>
      <c r="D67" s="41"/>
      <c r="E67" s="19"/>
      <c r="F67" s="19"/>
      <c r="G67" s="19"/>
      <c r="H67" s="19"/>
      <c r="I67" s="60">
        <f>SUM(J64:J66)</f>
        <v>0</v>
      </c>
      <c r="J67" s="61"/>
      <c r="K67" s="19"/>
      <c r="L67" s="19"/>
      <c r="M67" s="19"/>
      <c r="N67" s="19"/>
      <c r="O67" s="19"/>
      <c r="P67" s="22"/>
    </row>
    <row r="68" spans="1:16" ht="12" customHeight="1">
      <c r="A68" s="57" t="s">
        <v>92</v>
      </c>
      <c r="B68" s="33" t="s">
        <v>76</v>
      </c>
      <c r="C68" s="34"/>
      <c r="D68" s="35"/>
      <c r="E68" s="17">
        <f>SUM(F68,L68:O71)</f>
        <v>6700000</v>
      </c>
      <c r="F68" s="18">
        <f>G68+H68+I71+K68</f>
        <v>0</v>
      </c>
      <c r="G68" s="17"/>
      <c r="H68" s="17"/>
      <c r="I68" s="7" t="s">
        <v>13</v>
      </c>
      <c r="J68" s="7"/>
      <c r="K68" s="17"/>
      <c r="L68" s="17"/>
      <c r="M68" s="17">
        <v>200000</v>
      </c>
      <c r="N68" s="17">
        <v>3000000</v>
      </c>
      <c r="O68" s="17">
        <v>3500000</v>
      </c>
      <c r="P68" s="21" t="s">
        <v>11</v>
      </c>
    </row>
    <row r="69" spans="1:16" ht="12" customHeight="1">
      <c r="A69" s="63"/>
      <c r="B69" s="36"/>
      <c r="C69" s="37"/>
      <c r="D69" s="38"/>
      <c r="E69" s="18"/>
      <c r="F69" s="18"/>
      <c r="G69" s="18"/>
      <c r="H69" s="18"/>
      <c r="I69" s="8" t="s">
        <v>14</v>
      </c>
      <c r="J69" s="8"/>
      <c r="K69" s="18"/>
      <c r="L69" s="18"/>
      <c r="M69" s="18"/>
      <c r="N69" s="18"/>
      <c r="O69" s="18"/>
      <c r="P69" s="21"/>
    </row>
    <row r="70" spans="1:16" ht="12" customHeight="1">
      <c r="A70" s="63"/>
      <c r="B70" s="36"/>
      <c r="C70" s="37"/>
      <c r="D70" s="38"/>
      <c r="E70" s="18"/>
      <c r="F70" s="18"/>
      <c r="G70" s="18"/>
      <c r="H70" s="18"/>
      <c r="I70" s="8" t="s">
        <v>15</v>
      </c>
      <c r="J70" s="8"/>
      <c r="K70" s="18"/>
      <c r="L70" s="18"/>
      <c r="M70" s="18"/>
      <c r="N70" s="18"/>
      <c r="O70" s="18"/>
      <c r="P70" s="21"/>
    </row>
    <row r="71" spans="1:16" ht="12" customHeight="1" thickBot="1">
      <c r="A71" s="64"/>
      <c r="B71" s="39"/>
      <c r="C71" s="40"/>
      <c r="D71" s="41"/>
      <c r="E71" s="19"/>
      <c r="F71" s="19"/>
      <c r="G71" s="19"/>
      <c r="H71" s="19"/>
      <c r="I71" s="60">
        <f>SUM(J68:J70)</f>
        <v>0</v>
      </c>
      <c r="J71" s="61"/>
      <c r="K71" s="19"/>
      <c r="L71" s="19"/>
      <c r="M71" s="19"/>
      <c r="N71" s="19"/>
      <c r="O71" s="19"/>
      <c r="P71" s="22"/>
    </row>
    <row r="72" spans="1:16" ht="12" customHeight="1">
      <c r="A72" s="57" t="s">
        <v>93</v>
      </c>
      <c r="B72" s="33" t="s">
        <v>82</v>
      </c>
      <c r="C72" s="34"/>
      <c r="D72" s="35"/>
      <c r="E72" s="17">
        <f>SUM(F72,L72:O75)</f>
        <v>3400000</v>
      </c>
      <c r="F72" s="18">
        <f>G72+H72+I75+K72</f>
        <v>0</v>
      </c>
      <c r="G72" s="17"/>
      <c r="H72" s="17"/>
      <c r="I72" s="7" t="s">
        <v>13</v>
      </c>
      <c r="J72" s="7"/>
      <c r="K72" s="17"/>
      <c r="L72" s="17">
        <v>3400000</v>
      </c>
      <c r="M72" s="17"/>
      <c r="N72" s="17"/>
      <c r="O72" s="17"/>
      <c r="P72" s="21" t="s">
        <v>11</v>
      </c>
    </row>
    <row r="73" spans="1:16" ht="12" customHeight="1">
      <c r="A73" s="63"/>
      <c r="B73" s="36"/>
      <c r="C73" s="37"/>
      <c r="D73" s="38"/>
      <c r="E73" s="18"/>
      <c r="F73" s="18"/>
      <c r="G73" s="18"/>
      <c r="H73" s="18"/>
      <c r="I73" s="8" t="s">
        <v>14</v>
      </c>
      <c r="J73" s="8"/>
      <c r="K73" s="18"/>
      <c r="L73" s="18"/>
      <c r="M73" s="18"/>
      <c r="N73" s="18"/>
      <c r="O73" s="18"/>
      <c r="P73" s="21"/>
    </row>
    <row r="74" spans="1:16" ht="12" customHeight="1">
      <c r="A74" s="63"/>
      <c r="B74" s="36"/>
      <c r="C74" s="37"/>
      <c r="D74" s="38"/>
      <c r="E74" s="18"/>
      <c r="F74" s="18"/>
      <c r="G74" s="18"/>
      <c r="H74" s="18"/>
      <c r="I74" s="8" t="s">
        <v>15</v>
      </c>
      <c r="J74" s="8"/>
      <c r="K74" s="18"/>
      <c r="L74" s="18"/>
      <c r="M74" s="18"/>
      <c r="N74" s="18"/>
      <c r="O74" s="18"/>
      <c r="P74" s="21"/>
    </row>
    <row r="75" spans="1:16" ht="12" customHeight="1" thickBot="1">
      <c r="A75" s="64"/>
      <c r="B75" s="39"/>
      <c r="C75" s="40"/>
      <c r="D75" s="41"/>
      <c r="E75" s="19"/>
      <c r="F75" s="19"/>
      <c r="G75" s="19"/>
      <c r="H75" s="19"/>
      <c r="I75" s="60">
        <f>SUM(J72:J74)</f>
        <v>0</v>
      </c>
      <c r="J75" s="61"/>
      <c r="K75" s="19"/>
      <c r="L75" s="19"/>
      <c r="M75" s="19"/>
      <c r="N75" s="19"/>
      <c r="O75" s="19"/>
      <c r="P75" s="22"/>
    </row>
    <row r="76" spans="1:16" ht="12" customHeight="1">
      <c r="A76" s="57" t="s">
        <v>94</v>
      </c>
      <c r="B76" s="33" t="s">
        <v>127</v>
      </c>
      <c r="C76" s="34"/>
      <c r="D76" s="35"/>
      <c r="E76" s="17">
        <f>SUM(F76,L76:O79)</f>
        <v>1700000</v>
      </c>
      <c r="F76" s="18">
        <f>G76+H76+I79+K76</f>
        <v>0</v>
      </c>
      <c r="G76" s="17"/>
      <c r="H76" s="17"/>
      <c r="I76" s="7" t="s">
        <v>13</v>
      </c>
      <c r="J76" s="7"/>
      <c r="K76" s="17"/>
      <c r="L76" s="17">
        <v>1700000</v>
      </c>
      <c r="M76" s="17"/>
      <c r="N76" s="17"/>
      <c r="O76" s="17"/>
      <c r="P76" s="21" t="s">
        <v>11</v>
      </c>
    </row>
    <row r="77" spans="1:16" ht="12" customHeight="1">
      <c r="A77" s="63"/>
      <c r="B77" s="36"/>
      <c r="C77" s="37"/>
      <c r="D77" s="38"/>
      <c r="E77" s="18"/>
      <c r="F77" s="18"/>
      <c r="G77" s="18"/>
      <c r="H77" s="18"/>
      <c r="I77" s="8" t="s">
        <v>14</v>
      </c>
      <c r="J77" s="8"/>
      <c r="K77" s="18"/>
      <c r="L77" s="18"/>
      <c r="M77" s="18"/>
      <c r="N77" s="18"/>
      <c r="O77" s="18"/>
      <c r="P77" s="21"/>
    </row>
    <row r="78" spans="1:16" ht="12" customHeight="1">
      <c r="A78" s="63"/>
      <c r="B78" s="36"/>
      <c r="C78" s="37"/>
      <c r="D78" s="38"/>
      <c r="E78" s="18"/>
      <c r="F78" s="18"/>
      <c r="G78" s="18"/>
      <c r="H78" s="18"/>
      <c r="I78" s="8" t="s">
        <v>15</v>
      </c>
      <c r="J78" s="8"/>
      <c r="K78" s="18"/>
      <c r="L78" s="18"/>
      <c r="M78" s="18"/>
      <c r="N78" s="18"/>
      <c r="O78" s="18"/>
      <c r="P78" s="21"/>
    </row>
    <row r="79" spans="1:16" ht="12" customHeight="1" thickBot="1">
      <c r="A79" s="64"/>
      <c r="B79" s="39"/>
      <c r="C79" s="40"/>
      <c r="D79" s="41"/>
      <c r="E79" s="19"/>
      <c r="F79" s="19"/>
      <c r="G79" s="19"/>
      <c r="H79" s="19"/>
      <c r="I79" s="60">
        <f>SUM(J76:J78)</f>
        <v>0</v>
      </c>
      <c r="J79" s="61"/>
      <c r="K79" s="19"/>
      <c r="L79" s="19"/>
      <c r="M79" s="19"/>
      <c r="N79" s="19"/>
      <c r="O79" s="19"/>
      <c r="P79" s="22"/>
    </row>
    <row r="80" spans="1:16" ht="12" customHeight="1">
      <c r="A80" s="57" t="s">
        <v>95</v>
      </c>
      <c r="B80" s="33" t="s">
        <v>68</v>
      </c>
      <c r="C80" s="34"/>
      <c r="D80" s="35"/>
      <c r="E80" s="17">
        <f>SUM(F80,L80:O83)</f>
        <v>4000000</v>
      </c>
      <c r="F80" s="18">
        <f>G80+H80+I83+K80</f>
        <v>0</v>
      </c>
      <c r="G80" s="17"/>
      <c r="H80" s="17"/>
      <c r="I80" s="7" t="s">
        <v>13</v>
      </c>
      <c r="J80" s="7"/>
      <c r="K80" s="17"/>
      <c r="L80" s="17"/>
      <c r="M80" s="17"/>
      <c r="N80" s="17"/>
      <c r="O80" s="17">
        <v>4000000</v>
      </c>
      <c r="P80" s="21" t="s">
        <v>11</v>
      </c>
    </row>
    <row r="81" spans="1:16" ht="12" customHeight="1">
      <c r="A81" s="63"/>
      <c r="B81" s="36"/>
      <c r="C81" s="37"/>
      <c r="D81" s="38"/>
      <c r="E81" s="18"/>
      <c r="F81" s="18"/>
      <c r="G81" s="18"/>
      <c r="H81" s="18"/>
      <c r="I81" s="8" t="s">
        <v>14</v>
      </c>
      <c r="J81" s="8"/>
      <c r="K81" s="18"/>
      <c r="L81" s="18"/>
      <c r="M81" s="18"/>
      <c r="N81" s="18"/>
      <c r="O81" s="18"/>
      <c r="P81" s="21"/>
    </row>
    <row r="82" spans="1:16" ht="12" customHeight="1">
      <c r="A82" s="63"/>
      <c r="B82" s="36"/>
      <c r="C82" s="37"/>
      <c r="D82" s="38"/>
      <c r="E82" s="18"/>
      <c r="F82" s="18"/>
      <c r="G82" s="18"/>
      <c r="H82" s="18"/>
      <c r="I82" s="8" t="s">
        <v>15</v>
      </c>
      <c r="J82" s="8"/>
      <c r="K82" s="18"/>
      <c r="L82" s="18"/>
      <c r="M82" s="18"/>
      <c r="N82" s="18"/>
      <c r="O82" s="18"/>
      <c r="P82" s="21"/>
    </row>
    <row r="83" spans="1:16" ht="12" customHeight="1" thickBot="1">
      <c r="A83" s="64"/>
      <c r="B83" s="39"/>
      <c r="C83" s="40"/>
      <c r="D83" s="41"/>
      <c r="E83" s="19"/>
      <c r="F83" s="19"/>
      <c r="G83" s="19"/>
      <c r="H83" s="19"/>
      <c r="I83" s="60">
        <f>SUM(J80:J82)</f>
        <v>0</v>
      </c>
      <c r="J83" s="61"/>
      <c r="K83" s="19"/>
      <c r="L83" s="19"/>
      <c r="M83" s="19"/>
      <c r="N83" s="19"/>
      <c r="O83" s="19"/>
      <c r="P83" s="22"/>
    </row>
    <row r="84" spans="1:16" ht="12" customHeight="1">
      <c r="A84" s="57" t="s">
        <v>96</v>
      </c>
      <c r="B84" s="33" t="s">
        <v>69</v>
      </c>
      <c r="C84" s="34"/>
      <c r="D84" s="35"/>
      <c r="E84" s="17">
        <f>SUM(F84,L84:O87)</f>
        <v>9100000</v>
      </c>
      <c r="F84" s="18">
        <f>G84+H84+I87+K84</f>
        <v>3100000</v>
      </c>
      <c r="G84" s="17">
        <v>775000</v>
      </c>
      <c r="H84" s="17"/>
      <c r="I84" s="7" t="s">
        <v>13</v>
      </c>
      <c r="J84" s="7"/>
      <c r="K84" s="17"/>
      <c r="L84" s="17"/>
      <c r="M84" s="17">
        <v>6000000</v>
      </c>
      <c r="N84" s="17"/>
      <c r="O84" s="17"/>
      <c r="P84" s="21" t="s">
        <v>11</v>
      </c>
    </row>
    <row r="85" spans="1:16" ht="12" customHeight="1">
      <c r="A85" s="63"/>
      <c r="B85" s="36"/>
      <c r="C85" s="37"/>
      <c r="D85" s="38"/>
      <c r="E85" s="18"/>
      <c r="F85" s="18"/>
      <c r="G85" s="18"/>
      <c r="H85" s="18"/>
      <c r="I85" s="8" t="s">
        <v>14</v>
      </c>
      <c r="J85" s="8"/>
      <c r="K85" s="18"/>
      <c r="L85" s="18"/>
      <c r="M85" s="18"/>
      <c r="N85" s="18"/>
      <c r="O85" s="18"/>
      <c r="P85" s="21"/>
    </row>
    <row r="86" spans="1:16" ht="12" customHeight="1">
      <c r="A86" s="63"/>
      <c r="B86" s="36"/>
      <c r="C86" s="37"/>
      <c r="D86" s="38"/>
      <c r="E86" s="18"/>
      <c r="F86" s="18"/>
      <c r="G86" s="18"/>
      <c r="H86" s="18"/>
      <c r="I86" s="8" t="s">
        <v>15</v>
      </c>
      <c r="J86" s="8">
        <v>2325000</v>
      </c>
      <c r="K86" s="18"/>
      <c r="L86" s="18"/>
      <c r="M86" s="18"/>
      <c r="N86" s="18"/>
      <c r="O86" s="18"/>
      <c r="P86" s="21"/>
    </row>
    <row r="87" spans="1:16" ht="12" customHeight="1" thickBot="1">
      <c r="A87" s="64"/>
      <c r="B87" s="39"/>
      <c r="C87" s="40"/>
      <c r="D87" s="41"/>
      <c r="E87" s="19"/>
      <c r="F87" s="19"/>
      <c r="G87" s="19"/>
      <c r="H87" s="19"/>
      <c r="I87" s="60">
        <f>SUM(J84:J86)</f>
        <v>2325000</v>
      </c>
      <c r="J87" s="61"/>
      <c r="K87" s="19"/>
      <c r="L87" s="19"/>
      <c r="M87" s="19"/>
      <c r="N87" s="19"/>
      <c r="O87" s="19"/>
      <c r="P87" s="22"/>
    </row>
    <row r="88" spans="1:16" ht="12" customHeight="1">
      <c r="A88" s="57" t="s">
        <v>97</v>
      </c>
      <c r="B88" s="33" t="s">
        <v>60</v>
      </c>
      <c r="C88" s="34"/>
      <c r="D88" s="35"/>
      <c r="E88" s="17">
        <f>SUM(F88,L88:O91)</f>
        <v>11000000</v>
      </c>
      <c r="F88" s="18">
        <f>G88+H88+I91+K88</f>
        <v>0</v>
      </c>
      <c r="G88" s="17"/>
      <c r="H88" s="17"/>
      <c r="I88" s="7" t="s">
        <v>13</v>
      </c>
      <c r="J88" s="7"/>
      <c r="K88" s="17"/>
      <c r="L88" s="17"/>
      <c r="M88" s="17"/>
      <c r="N88" s="17">
        <v>5000000</v>
      </c>
      <c r="O88" s="17">
        <v>6000000</v>
      </c>
      <c r="P88" s="21" t="s">
        <v>11</v>
      </c>
    </row>
    <row r="89" spans="1:16" ht="12" customHeight="1">
      <c r="A89" s="63"/>
      <c r="B89" s="36"/>
      <c r="C89" s="37"/>
      <c r="D89" s="38"/>
      <c r="E89" s="18"/>
      <c r="F89" s="18"/>
      <c r="G89" s="18"/>
      <c r="H89" s="18"/>
      <c r="I89" s="8" t="s">
        <v>14</v>
      </c>
      <c r="J89" s="8"/>
      <c r="K89" s="18"/>
      <c r="L89" s="18"/>
      <c r="M89" s="18"/>
      <c r="N89" s="18"/>
      <c r="O89" s="18"/>
      <c r="P89" s="21"/>
    </row>
    <row r="90" spans="1:16" ht="12" customHeight="1">
      <c r="A90" s="63"/>
      <c r="B90" s="36"/>
      <c r="C90" s="37"/>
      <c r="D90" s="38"/>
      <c r="E90" s="18"/>
      <c r="F90" s="18"/>
      <c r="G90" s="18"/>
      <c r="H90" s="18"/>
      <c r="I90" s="8" t="s">
        <v>15</v>
      </c>
      <c r="J90" s="8"/>
      <c r="K90" s="18"/>
      <c r="L90" s="18"/>
      <c r="M90" s="18"/>
      <c r="N90" s="18"/>
      <c r="O90" s="18"/>
      <c r="P90" s="21"/>
    </row>
    <row r="91" spans="1:16" ht="12" customHeight="1" thickBot="1">
      <c r="A91" s="64"/>
      <c r="B91" s="39"/>
      <c r="C91" s="40"/>
      <c r="D91" s="41"/>
      <c r="E91" s="19"/>
      <c r="F91" s="19"/>
      <c r="G91" s="19"/>
      <c r="H91" s="19"/>
      <c r="I91" s="60">
        <f>SUM(J88:J90)</f>
        <v>0</v>
      </c>
      <c r="J91" s="61"/>
      <c r="K91" s="19"/>
      <c r="L91" s="19"/>
      <c r="M91" s="19"/>
      <c r="N91" s="19"/>
      <c r="O91" s="19"/>
      <c r="P91" s="22"/>
    </row>
    <row r="92" spans="1:16" ht="19.5" customHeight="1">
      <c r="A92" s="65" t="s">
        <v>33</v>
      </c>
      <c r="B92" s="42">
        <v>600</v>
      </c>
      <c r="C92" s="42">
        <v>60014</v>
      </c>
      <c r="D92" s="25" t="s">
        <v>88</v>
      </c>
      <c r="E92" s="18">
        <f>SUM(F92,L92:O95)</f>
        <v>54082000</v>
      </c>
      <c r="F92" s="18">
        <f>G92+H92+I95+K92</f>
        <v>7582000</v>
      </c>
      <c r="G92" s="18">
        <f>SUM(G96:G147)</f>
        <v>2244801</v>
      </c>
      <c r="H92" s="18">
        <f>SUM(H96:H147)</f>
        <v>0</v>
      </c>
      <c r="I92" s="7" t="s">
        <v>13</v>
      </c>
      <c r="J92" s="7">
        <f>SUM(J96,J100,J104,J108,J112,J116,J120,J124,J128,J132,J136,J140,J144,)</f>
        <v>0</v>
      </c>
      <c r="K92" s="18">
        <f>SUM(K96:K147)</f>
        <v>1488199</v>
      </c>
      <c r="L92" s="17">
        <f>SUM(L96:L147)</f>
        <v>13800000</v>
      </c>
      <c r="M92" s="17">
        <f>SUM(M96:M147)</f>
        <v>9200000</v>
      </c>
      <c r="N92" s="17">
        <f>SUM(N96:N147)</f>
        <v>2000000</v>
      </c>
      <c r="O92" s="17">
        <f>SUM(O96:O147)</f>
        <v>21500000</v>
      </c>
      <c r="P92" s="21" t="s">
        <v>11</v>
      </c>
    </row>
    <row r="93" spans="1:16" ht="19.5" customHeight="1">
      <c r="A93" s="65"/>
      <c r="B93" s="43"/>
      <c r="C93" s="43"/>
      <c r="D93" s="45"/>
      <c r="E93" s="18"/>
      <c r="F93" s="18"/>
      <c r="G93" s="18"/>
      <c r="H93" s="18"/>
      <c r="I93" s="8" t="s">
        <v>14</v>
      </c>
      <c r="J93" s="8">
        <f>SUM(J97,J101,J105,J109,J113,J117,J121,J125,J129,J133,J137,J141,J145)</f>
        <v>0</v>
      </c>
      <c r="K93" s="18"/>
      <c r="L93" s="18"/>
      <c r="M93" s="18"/>
      <c r="N93" s="18"/>
      <c r="O93" s="18"/>
      <c r="P93" s="21"/>
    </row>
    <row r="94" spans="1:16" ht="19.5" customHeight="1">
      <c r="A94" s="65"/>
      <c r="B94" s="43"/>
      <c r="C94" s="43"/>
      <c r="D94" s="45"/>
      <c r="E94" s="18"/>
      <c r="F94" s="18"/>
      <c r="G94" s="18"/>
      <c r="H94" s="18"/>
      <c r="I94" s="8" t="s">
        <v>15</v>
      </c>
      <c r="J94" s="8">
        <f>SUM(J98,J102,J106,J110,J114,J118,J122,J126,J130,J134,J138,J142,J146)</f>
        <v>3849000</v>
      </c>
      <c r="K94" s="18"/>
      <c r="L94" s="18"/>
      <c r="M94" s="18"/>
      <c r="N94" s="18"/>
      <c r="O94" s="18"/>
      <c r="P94" s="21"/>
    </row>
    <row r="95" spans="1:16" ht="19.5" customHeight="1" thickBot="1">
      <c r="A95" s="66"/>
      <c r="B95" s="44"/>
      <c r="C95" s="44"/>
      <c r="D95" s="46"/>
      <c r="E95" s="19"/>
      <c r="F95" s="19"/>
      <c r="G95" s="19"/>
      <c r="H95" s="19"/>
      <c r="I95" s="60">
        <f>SUM(J92:J94)</f>
        <v>3849000</v>
      </c>
      <c r="J95" s="61"/>
      <c r="K95" s="19"/>
      <c r="L95" s="19"/>
      <c r="M95" s="19"/>
      <c r="N95" s="19"/>
      <c r="O95" s="19"/>
      <c r="P95" s="22"/>
    </row>
    <row r="96" spans="1:16" ht="12" customHeight="1">
      <c r="A96" s="57">
        <v>2.1</v>
      </c>
      <c r="B96" s="33" t="s">
        <v>24</v>
      </c>
      <c r="C96" s="34"/>
      <c r="D96" s="35"/>
      <c r="E96" s="17">
        <f>SUM(F96,L96:O99)</f>
        <v>2450000</v>
      </c>
      <c r="F96" s="18">
        <f>G96+H96+I99+K96</f>
        <v>2450000</v>
      </c>
      <c r="G96" s="17">
        <v>961801</v>
      </c>
      <c r="H96" s="17"/>
      <c r="I96" s="7" t="s">
        <v>13</v>
      </c>
      <c r="J96" s="7"/>
      <c r="K96" s="17">
        <v>1488199</v>
      </c>
      <c r="L96" s="17"/>
      <c r="M96" s="17"/>
      <c r="N96" s="17"/>
      <c r="O96" s="17"/>
      <c r="P96" s="21" t="s">
        <v>11</v>
      </c>
    </row>
    <row r="97" spans="1:16" ht="12" customHeight="1">
      <c r="A97" s="63"/>
      <c r="B97" s="36"/>
      <c r="C97" s="37"/>
      <c r="D97" s="38"/>
      <c r="E97" s="18"/>
      <c r="F97" s="18"/>
      <c r="G97" s="18"/>
      <c r="H97" s="18"/>
      <c r="I97" s="8" t="s">
        <v>14</v>
      </c>
      <c r="J97" s="8"/>
      <c r="K97" s="18"/>
      <c r="L97" s="18"/>
      <c r="M97" s="18"/>
      <c r="N97" s="18"/>
      <c r="O97" s="18"/>
      <c r="P97" s="21"/>
    </row>
    <row r="98" spans="1:16" ht="12" customHeight="1">
      <c r="A98" s="63"/>
      <c r="B98" s="36"/>
      <c r="C98" s="37"/>
      <c r="D98" s="38"/>
      <c r="E98" s="18"/>
      <c r="F98" s="18"/>
      <c r="G98" s="18"/>
      <c r="H98" s="18"/>
      <c r="I98" s="8" t="s">
        <v>15</v>
      </c>
      <c r="J98" s="8"/>
      <c r="K98" s="18"/>
      <c r="L98" s="18"/>
      <c r="M98" s="18"/>
      <c r="N98" s="18"/>
      <c r="O98" s="18"/>
      <c r="P98" s="21"/>
    </row>
    <row r="99" spans="1:16" ht="12" customHeight="1" thickBot="1">
      <c r="A99" s="64"/>
      <c r="B99" s="39"/>
      <c r="C99" s="40"/>
      <c r="D99" s="41"/>
      <c r="E99" s="19"/>
      <c r="F99" s="19"/>
      <c r="G99" s="19"/>
      <c r="H99" s="19"/>
      <c r="I99" s="60">
        <f>SUM(J96:J98)</f>
        <v>0</v>
      </c>
      <c r="J99" s="61"/>
      <c r="K99" s="19"/>
      <c r="L99" s="19"/>
      <c r="M99" s="19"/>
      <c r="N99" s="19"/>
      <c r="O99" s="19"/>
      <c r="P99" s="22"/>
    </row>
    <row r="100" spans="1:16" ht="12" customHeight="1">
      <c r="A100" s="57" t="s">
        <v>51</v>
      </c>
      <c r="B100" s="33" t="s">
        <v>128</v>
      </c>
      <c r="C100" s="34"/>
      <c r="D100" s="35"/>
      <c r="E100" s="17">
        <f>SUM(F100,L100:O103)</f>
        <v>3500000</v>
      </c>
      <c r="F100" s="17">
        <f>G100+H100+I103+K100</f>
        <v>0</v>
      </c>
      <c r="G100" s="17"/>
      <c r="H100" s="17"/>
      <c r="I100" s="14" t="s">
        <v>13</v>
      </c>
      <c r="J100" s="14"/>
      <c r="K100" s="17"/>
      <c r="L100" s="17">
        <v>3500000</v>
      </c>
      <c r="M100" s="17"/>
      <c r="N100" s="17"/>
      <c r="O100" s="17"/>
      <c r="P100" s="20" t="s">
        <v>11</v>
      </c>
    </row>
    <row r="101" spans="1:16" ht="12" customHeight="1">
      <c r="A101" s="63"/>
      <c r="B101" s="36"/>
      <c r="C101" s="47"/>
      <c r="D101" s="38"/>
      <c r="E101" s="18"/>
      <c r="F101" s="18"/>
      <c r="G101" s="18"/>
      <c r="H101" s="18"/>
      <c r="I101" s="8" t="s">
        <v>14</v>
      </c>
      <c r="J101" s="8"/>
      <c r="K101" s="18"/>
      <c r="L101" s="18"/>
      <c r="M101" s="18"/>
      <c r="N101" s="18"/>
      <c r="O101" s="18"/>
      <c r="P101" s="21"/>
    </row>
    <row r="102" spans="1:16" ht="12" customHeight="1">
      <c r="A102" s="63"/>
      <c r="B102" s="36"/>
      <c r="C102" s="47"/>
      <c r="D102" s="38"/>
      <c r="E102" s="18"/>
      <c r="F102" s="18"/>
      <c r="G102" s="18"/>
      <c r="H102" s="18"/>
      <c r="I102" s="8" t="s">
        <v>15</v>
      </c>
      <c r="J102" s="8"/>
      <c r="K102" s="18"/>
      <c r="L102" s="18"/>
      <c r="M102" s="18"/>
      <c r="N102" s="18"/>
      <c r="O102" s="18"/>
      <c r="P102" s="21"/>
    </row>
    <row r="103" spans="1:16" ht="12" customHeight="1" thickBot="1">
      <c r="A103" s="64"/>
      <c r="B103" s="39"/>
      <c r="C103" s="40"/>
      <c r="D103" s="41"/>
      <c r="E103" s="19"/>
      <c r="F103" s="19"/>
      <c r="G103" s="19"/>
      <c r="H103" s="19"/>
      <c r="I103" s="60">
        <f>SUM(J100:J102)</f>
        <v>0</v>
      </c>
      <c r="J103" s="61"/>
      <c r="K103" s="19"/>
      <c r="L103" s="19"/>
      <c r="M103" s="19"/>
      <c r="N103" s="19"/>
      <c r="O103" s="19"/>
      <c r="P103" s="22"/>
    </row>
    <row r="104" spans="1:16" ht="12" customHeight="1">
      <c r="A104" s="57" t="s">
        <v>50</v>
      </c>
      <c r="B104" s="33" t="s">
        <v>25</v>
      </c>
      <c r="C104" s="34"/>
      <c r="D104" s="35"/>
      <c r="E104" s="17">
        <f>SUM(F104,L104:O107)</f>
        <v>1480000</v>
      </c>
      <c r="F104" s="17">
        <f>G104+H104+I107+K104</f>
        <v>80000</v>
      </c>
      <c r="G104" s="17">
        <v>20000</v>
      </c>
      <c r="H104" s="17"/>
      <c r="I104" s="14" t="s">
        <v>13</v>
      </c>
      <c r="J104" s="14"/>
      <c r="K104" s="17"/>
      <c r="L104" s="17">
        <v>1400000</v>
      </c>
      <c r="M104" s="17"/>
      <c r="N104" s="17"/>
      <c r="O104" s="17"/>
      <c r="P104" s="20" t="s">
        <v>11</v>
      </c>
    </row>
    <row r="105" spans="1:16" ht="12" customHeight="1">
      <c r="A105" s="63"/>
      <c r="B105" s="36"/>
      <c r="C105" s="47"/>
      <c r="D105" s="38"/>
      <c r="E105" s="18"/>
      <c r="F105" s="18"/>
      <c r="G105" s="18"/>
      <c r="H105" s="18"/>
      <c r="I105" s="8" t="s">
        <v>14</v>
      </c>
      <c r="J105" s="8"/>
      <c r="K105" s="18"/>
      <c r="L105" s="18"/>
      <c r="M105" s="18"/>
      <c r="N105" s="18"/>
      <c r="O105" s="18"/>
      <c r="P105" s="21"/>
    </row>
    <row r="106" spans="1:16" ht="12" customHeight="1">
      <c r="A106" s="63"/>
      <c r="B106" s="36"/>
      <c r="C106" s="47"/>
      <c r="D106" s="38"/>
      <c r="E106" s="18"/>
      <c r="F106" s="18"/>
      <c r="G106" s="18"/>
      <c r="H106" s="18"/>
      <c r="I106" s="8" t="s">
        <v>15</v>
      </c>
      <c r="J106" s="8">
        <v>60000</v>
      </c>
      <c r="K106" s="18"/>
      <c r="L106" s="18"/>
      <c r="M106" s="18"/>
      <c r="N106" s="18"/>
      <c r="O106" s="18"/>
      <c r="P106" s="21"/>
    </row>
    <row r="107" spans="1:16" ht="12" customHeight="1" thickBot="1">
      <c r="A107" s="64"/>
      <c r="B107" s="39"/>
      <c r="C107" s="40"/>
      <c r="D107" s="41"/>
      <c r="E107" s="19"/>
      <c r="F107" s="19"/>
      <c r="G107" s="19"/>
      <c r="H107" s="19"/>
      <c r="I107" s="60">
        <f>SUM(J104:J106)</f>
        <v>60000</v>
      </c>
      <c r="J107" s="61"/>
      <c r="K107" s="19"/>
      <c r="L107" s="19"/>
      <c r="M107" s="19"/>
      <c r="N107" s="19"/>
      <c r="O107" s="19"/>
      <c r="P107" s="22"/>
    </row>
    <row r="108" spans="1:16" ht="12" customHeight="1">
      <c r="A108" s="63" t="s">
        <v>49</v>
      </c>
      <c r="B108" s="50" t="s">
        <v>18</v>
      </c>
      <c r="C108" s="47"/>
      <c r="D108" s="38"/>
      <c r="E108" s="18">
        <f>SUM(F108,L108:O111)</f>
        <v>2148000</v>
      </c>
      <c r="F108" s="18">
        <f>G108+H108+I111+K108</f>
        <v>48000</v>
      </c>
      <c r="G108" s="18">
        <v>12000</v>
      </c>
      <c r="H108" s="18"/>
      <c r="I108" s="7" t="s">
        <v>13</v>
      </c>
      <c r="J108" s="7"/>
      <c r="K108" s="18"/>
      <c r="L108" s="18">
        <v>2100000</v>
      </c>
      <c r="M108" s="18"/>
      <c r="N108" s="18"/>
      <c r="O108" s="18"/>
      <c r="P108" s="21" t="s">
        <v>11</v>
      </c>
    </row>
    <row r="109" spans="1:16" ht="12" customHeight="1">
      <c r="A109" s="63"/>
      <c r="B109" s="36"/>
      <c r="C109" s="47"/>
      <c r="D109" s="38"/>
      <c r="E109" s="18"/>
      <c r="F109" s="18"/>
      <c r="G109" s="18"/>
      <c r="H109" s="18"/>
      <c r="I109" s="8" t="s">
        <v>14</v>
      </c>
      <c r="J109" s="8"/>
      <c r="K109" s="18"/>
      <c r="L109" s="18"/>
      <c r="M109" s="18"/>
      <c r="N109" s="18"/>
      <c r="O109" s="18"/>
      <c r="P109" s="21"/>
    </row>
    <row r="110" spans="1:16" ht="12" customHeight="1">
      <c r="A110" s="63"/>
      <c r="B110" s="36"/>
      <c r="C110" s="47"/>
      <c r="D110" s="38"/>
      <c r="E110" s="18"/>
      <c r="F110" s="18"/>
      <c r="G110" s="18"/>
      <c r="H110" s="18"/>
      <c r="I110" s="8" t="s">
        <v>15</v>
      </c>
      <c r="J110" s="8">
        <v>36000</v>
      </c>
      <c r="K110" s="18"/>
      <c r="L110" s="18"/>
      <c r="M110" s="18"/>
      <c r="N110" s="18"/>
      <c r="O110" s="18"/>
      <c r="P110" s="21"/>
    </row>
    <row r="111" spans="1:16" ht="12" customHeight="1" thickBot="1">
      <c r="A111" s="64"/>
      <c r="B111" s="39"/>
      <c r="C111" s="40"/>
      <c r="D111" s="41"/>
      <c r="E111" s="19"/>
      <c r="F111" s="19"/>
      <c r="G111" s="19"/>
      <c r="H111" s="19"/>
      <c r="I111" s="60">
        <f>SUM(J108:J110)</f>
        <v>36000</v>
      </c>
      <c r="J111" s="61"/>
      <c r="K111" s="19"/>
      <c r="L111" s="19"/>
      <c r="M111" s="19"/>
      <c r="N111" s="19"/>
      <c r="O111" s="19"/>
      <c r="P111" s="22"/>
    </row>
    <row r="112" spans="1:16" ht="12" customHeight="1">
      <c r="A112" s="57" t="s">
        <v>48</v>
      </c>
      <c r="B112" s="33" t="s">
        <v>30</v>
      </c>
      <c r="C112" s="34"/>
      <c r="D112" s="35"/>
      <c r="E112" s="17">
        <f>SUM(F112,L112:O115)</f>
        <v>1904000</v>
      </c>
      <c r="F112" s="17">
        <f>G112+H112+I115+K112</f>
        <v>104000</v>
      </c>
      <c r="G112" s="17">
        <v>26000</v>
      </c>
      <c r="H112" s="17"/>
      <c r="I112" s="14" t="s">
        <v>13</v>
      </c>
      <c r="J112" s="14"/>
      <c r="K112" s="17"/>
      <c r="L112" s="17"/>
      <c r="M112" s="17">
        <v>1800000</v>
      </c>
      <c r="N112" s="17"/>
      <c r="O112" s="17"/>
      <c r="P112" s="20" t="s">
        <v>11</v>
      </c>
    </row>
    <row r="113" spans="1:16" ht="12" customHeight="1">
      <c r="A113" s="63"/>
      <c r="B113" s="36"/>
      <c r="C113" s="47"/>
      <c r="D113" s="38"/>
      <c r="E113" s="18"/>
      <c r="F113" s="18"/>
      <c r="G113" s="18"/>
      <c r="H113" s="18"/>
      <c r="I113" s="8" t="s">
        <v>14</v>
      </c>
      <c r="J113" s="8"/>
      <c r="K113" s="18"/>
      <c r="L113" s="18"/>
      <c r="M113" s="18"/>
      <c r="N113" s="18"/>
      <c r="O113" s="18"/>
      <c r="P113" s="21"/>
    </row>
    <row r="114" spans="1:16" ht="12" customHeight="1">
      <c r="A114" s="63"/>
      <c r="B114" s="36"/>
      <c r="C114" s="47"/>
      <c r="D114" s="38"/>
      <c r="E114" s="18"/>
      <c r="F114" s="18"/>
      <c r="G114" s="18"/>
      <c r="H114" s="18"/>
      <c r="I114" s="8" t="s">
        <v>15</v>
      </c>
      <c r="J114" s="8">
        <v>78000</v>
      </c>
      <c r="K114" s="18"/>
      <c r="L114" s="18"/>
      <c r="M114" s="18"/>
      <c r="N114" s="18"/>
      <c r="O114" s="18"/>
      <c r="P114" s="21"/>
    </row>
    <row r="115" spans="1:16" ht="12" customHeight="1" thickBot="1">
      <c r="A115" s="64"/>
      <c r="B115" s="39"/>
      <c r="C115" s="40"/>
      <c r="D115" s="41"/>
      <c r="E115" s="19"/>
      <c r="F115" s="19"/>
      <c r="G115" s="19"/>
      <c r="H115" s="19"/>
      <c r="I115" s="60">
        <f>SUM(J112:J114)</f>
        <v>78000</v>
      </c>
      <c r="J115" s="61"/>
      <c r="K115" s="19"/>
      <c r="L115" s="19"/>
      <c r="M115" s="19"/>
      <c r="N115" s="19"/>
      <c r="O115" s="19"/>
      <c r="P115" s="22"/>
    </row>
    <row r="116" spans="1:16" ht="12" customHeight="1">
      <c r="A116" s="57" t="s">
        <v>47</v>
      </c>
      <c r="B116" s="33" t="s">
        <v>26</v>
      </c>
      <c r="C116" s="34"/>
      <c r="D116" s="35"/>
      <c r="E116" s="17">
        <f>SUM(F116,L116:O119)</f>
        <v>7500000</v>
      </c>
      <c r="F116" s="18">
        <f>G116+H116+I119+K116</f>
        <v>0</v>
      </c>
      <c r="G116" s="17"/>
      <c r="H116" s="17"/>
      <c r="I116" s="7" t="s">
        <v>13</v>
      </c>
      <c r="J116" s="7"/>
      <c r="K116" s="17"/>
      <c r="L116" s="17"/>
      <c r="M116" s="17"/>
      <c r="N116" s="17"/>
      <c r="O116" s="17">
        <v>7500000</v>
      </c>
      <c r="P116" s="21" t="s">
        <v>11</v>
      </c>
    </row>
    <row r="117" spans="1:16" ht="12" customHeight="1">
      <c r="A117" s="63"/>
      <c r="B117" s="36"/>
      <c r="C117" s="37"/>
      <c r="D117" s="38"/>
      <c r="E117" s="18"/>
      <c r="F117" s="18"/>
      <c r="G117" s="18"/>
      <c r="H117" s="18"/>
      <c r="I117" s="8" t="s">
        <v>14</v>
      </c>
      <c r="J117" s="8"/>
      <c r="K117" s="18"/>
      <c r="L117" s="18"/>
      <c r="M117" s="18"/>
      <c r="N117" s="18"/>
      <c r="O117" s="18"/>
      <c r="P117" s="21"/>
    </row>
    <row r="118" spans="1:16" ht="12" customHeight="1">
      <c r="A118" s="63"/>
      <c r="B118" s="36"/>
      <c r="C118" s="37"/>
      <c r="D118" s="38"/>
      <c r="E118" s="18"/>
      <c r="F118" s="18"/>
      <c r="G118" s="18"/>
      <c r="H118" s="18"/>
      <c r="I118" s="8" t="s">
        <v>15</v>
      </c>
      <c r="J118" s="8"/>
      <c r="K118" s="18"/>
      <c r="L118" s="18"/>
      <c r="M118" s="18"/>
      <c r="N118" s="18"/>
      <c r="O118" s="18"/>
      <c r="P118" s="21"/>
    </row>
    <row r="119" spans="1:16" ht="12" customHeight="1" thickBot="1">
      <c r="A119" s="64"/>
      <c r="B119" s="39"/>
      <c r="C119" s="40"/>
      <c r="D119" s="41"/>
      <c r="E119" s="19"/>
      <c r="F119" s="19"/>
      <c r="G119" s="19"/>
      <c r="H119" s="19"/>
      <c r="I119" s="60">
        <f>SUM(J116:J118)</f>
        <v>0</v>
      </c>
      <c r="J119" s="61"/>
      <c r="K119" s="19"/>
      <c r="L119" s="19"/>
      <c r="M119" s="19"/>
      <c r="N119" s="19"/>
      <c r="O119" s="19"/>
      <c r="P119" s="22"/>
    </row>
    <row r="120" spans="1:16" ht="12" customHeight="1">
      <c r="A120" s="57" t="s">
        <v>75</v>
      </c>
      <c r="B120" s="33" t="s">
        <v>70</v>
      </c>
      <c r="C120" s="34"/>
      <c r="D120" s="35"/>
      <c r="E120" s="17">
        <f>SUM(F120,L120:O123)</f>
        <v>5500000</v>
      </c>
      <c r="F120" s="18">
        <f>G120+H120+I123+K120</f>
        <v>0</v>
      </c>
      <c r="G120" s="17"/>
      <c r="H120" s="17"/>
      <c r="I120" s="7" t="s">
        <v>13</v>
      </c>
      <c r="J120" s="7"/>
      <c r="K120" s="17"/>
      <c r="L120" s="17">
        <v>200000</v>
      </c>
      <c r="M120" s="17">
        <v>5300000</v>
      </c>
      <c r="N120" s="17"/>
      <c r="O120" s="17"/>
      <c r="P120" s="21" t="s">
        <v>11</v>
      </c>
    </row>
    <row r="121" spans="1:16" ht="12" customHeight="1">
      <c r="A121" s="63"/>
      <c r="B121" s="36"/>
      <c r="C121" s="37"/>
      <c r="D121" s="38"/>
      <c r="E121" s="18"/>
      <c r="F121" s="18"/>
      <c r="G121" s="18"/>
      <c r="H121" s="18"/>
      <c r="I121" s="8" t="s">
        <v>14</v>
      </c>
      <c r="J121" s="8"/>
      <c r="K121" s="18"/>
      <c r="L121" s="18"/>
      <c r="M121" s="18"/>
      <c r="N121" s="18"/>
      <c r="O121" s="18"/>
      <c r="P121" s="21"/>
    </row>
    <row r="122" spans="1:16" ht="12" customHeight="1">
      <c r="A122" s="63"/>
      <c r="B122" s="36"/>
      <c r="C122" s="37"/>
      <c r="D122" s="38"/>
      <c r="E122" s="18"/>
      <c r="F122" s="18"/>
      <c r="G122" s="18"/>
      <c r="H122" s="18"/>
      <c r="I122" s="8" t="s">
        <v>15</v>
      </c>
      <c r="J122" s="8"/>
      <c r="K122" s="18"/>
      <c r="L122" s="18"/>
      <c r="M122" s="18"/>
      <c r="N122" s="18"/>
      <c r="O122" s="18"/>
      <c r="P122" s="21"/>
    </row>
    <row r="123" spans="1:16" ht="12" customHeight="1" thickBot="1">
      <c r="A123" s="64"/>
      <c r="B123" s="39"/>
      <c r="C123" s="40"/>
      <c r="D123" s="41"/>
      <c r="E123" s="19"/>
      <c r="F123" s="19"/>
      <c r="G123" s="19"/>
      <c r="H123" s="19"/>
      <c r="I123" s="60">
        <f>SUM(J120:J122)</f>
        <v>0</v>
      </c>
      <c r="J123" s="61"/>
      <c r="K123" s="19"/>
      <c r="L123" s="19"/>
      <c r="M123" s="19"/>
      <c r="N123" s="19"/>
      <c r="O123" s="19"/>
      <c r="P123" s="22"/>
    </row>
    <row r="124" spans="1:16" ht="12" customHeight="1">
      <c r="A124" s="57" t="s">
        <v>98</v>
      </c>
      <c r="B124" s="33" t="s">
        <v>63</v>
      </c>
      <c r="C124" s="34"/>
      <c r="D124" s="35"/>
      <c r="E124" s="17">
        <f>SUM(F124,L124:O127)</f>
        <v>9000000</v>
      </c>
      <c r="F124" s="18">
        <f>G124+H124+I127+K124</f>
        <v>0</v>
      </c>
      <c r="G124" s="17"/>
      <c r="H124" s="17"/>
      <c r="I124" s="7" t="s">
        <v>13</v>
      </c>
      <c r="J124" s="7"/>
      <c r="K124" s="17"/>
      <c r="L124" s="17"/>
      <c r="M124" s="17"/>
      <c r="N124" s="17"/>
      <c r="O124" s="17">
        <v>9000000</v>
      </c>
      <c r="P124" s="21" t="s">
        <v>11</v>
      </c>
    </row>
    <row r="125" spans="1:16" ht="12" customHeight="1">
      <c r="A125" s="63"/>
      <c r="B125" s="36"/>
      <c r="C125" s="37"/>
      <c r="D125" s="38"/>
      <c r="E125" s="18"/>
      <c r="F125" s="18"/>
      <c r="G125" s="18"/>
      <c r="H125" s="18"/>
      <c r="I125" s="8" t="s">
        <v>14</v>
      </c>
      <c r="J125" s="8"/>
      <c r="K125" s="18"/>
      <c r="L125" s="18"/>
      <c r="M125" s="18"/>
      <c r="N125" s="18"/>
      <c r="O125" s="18"/>
      <c r="P125" s="21"/>
    </row>
    <row r="126" spans="1:16" ht="12" customHeight="1">
      <c r="A126" s="63"/>
      <c r="B126" s="36"/>
      <c r="C126" s="37"/>
      <c r="D126" s="38"/>
      <c r="E126" s="18"/>
      <c r="F126" s="18"/>
      <c r="G126" s="18"/>
      <c r="H126" s="18"/>
      <c r="I126" s="8" t="s">
        <v>15</v>
      </c>
      <c r="J126" s="8"/>
      <c r="K126" s="18"/>
      <c r="L126" s="18"/>
      <c r="M126" s="18"/>
      <c r="N126" s="18"/>
      <c r="O126" s="18"/>
      <c r="P126" s="21"/>
    </row>
    <row r="127" spans="1:16" ht="12" customHeight="1" thickBot="1">
      <c r="A127" s="64"/>
      <c r="B127" s="39"/>
      <c r="C127" s="40"/>
      <c r="D127" s="41"/>
      <c r="E127" s="19"/>
      <c r="F127" s="19"/>
      <c r="G127" s="19"/>
      <c r="H127" s="19"/>
      <c r="I127" s="60">
        <f>SUM(J124:J126)</f>
        <v>0</v>
      </c>
      <c r="J127" s="61"/>
      <c r="K127" s="19"/>
      <c r="L127" s="19"/>
      <c r="M127" s="19"/>
      <c r="N127" s="19"/>
      <c r="O127" s="19"/>
      <c r="P127" s="22"/>
    </row>
    <row r="128" spans="1:16" ht="12" customHeight="1">
      <c r="A128" s="57" t="s">
        <v>99</v>
      </c>
      <c r="B128" s="33" t="s">
        <v>110</v>
      </c>
      <c r="C128" s="34"/>
      <c r="D128" s="35"/>
      <c r="E128" s="17">
        <f>SUM(F128,L128:O131)</f>
        <v>4100000</v>
      </c>
      <c r="F128" s="18">
        <f>G128+H128+I131+K128</f>
        <v>0</v>
      </c>
      <c r="G128" s="17"/>
      <c r="H128" s="17"/>
      <c r="I128" s="7" t="s">
        <v>13</v>
      </c>
      <c r="J128" s="7"/>
      <c r="K128" s="17"/>
      <c r="L128" s="17"/>
      <c r="M128" s="17">
        <v>2100000</v>
      </c>
      <c r="N128" s="17">
        <v>2000000</v>
      </c>
      <c r="O128" s="17"/>
      <c r="P128" s="21" t="s">
        <v>11</v>
      </c>
    </row>
    <row r="129" spans="1:16" ht="12" customHeight="1">
      <c r="A129" s="63"/>
      <c r="B129" s="36"/>
      <c r="C129" s="37"/>
      <c r="D129" s="38"/>
      <c r="E129" s="18"/>
      <c r="F129" s="18"/>
      <c r="G129" s="18"/>
      <c r="H129" s="18"/>
      <c r="I129" s="8" t="s">
        <v>14</v>
      </c>
      <c r="J129" s="8"/>
      <c r="K129" s="18"/>
      <c r="L129" s="18"/>
      <c r="M129" s="18"/>
      <c r="N129" s="18"/>
      <c r="O129" s="18"/>
      <c r="P129" s="21"/>
    </row>
    <row r="130" spans="1:16" ht="12" customHeight="1">
      <c r="A130" s="63"/>
      <c r="B130" s="36"/>
      <c r="C130" s="37"/>
      <c r="D130" s="38"/>
      <c r="E130" s="18"/>
      <c r="F130" s="18"/>
      <c r="G130" s="18"/>
      <c r="H130" s="18"/>
      <c r="I130" s="8" t="s">
        <v>15</v>
      </c>
      <c r="J130" s="8"/>
      <c r="K130" s="18"/>
      <c r="L130" s="18"/>
      <c r="M130" s="18"/>
      <c r="N130" s="18"/>
      <c r="O130" s="18"/>
      <c r="P130" s="21"/>
    </row>
    <row r="131" spans="1:16" ht="12" customHeight="1" thickBot="1">
      <c r="A131" s="64"/>
      <c r="B131" s="39"/>
      <c r="C131" s="40"/>
      <c r="D131" s="41"/>
      <c r="E131" s="19"/>
      <c r="F131" s="19"/>
      <c r="G131" s="19"/>
      <c r="H131" s="19"/>
      <c r="I131" s="60">
        <f>SUM(J128:J130)</f>
        <v>0</v>
      </c>
      <c r="J131" s="61"/>
      <c r="K131" s="19"/>
      <c r="L131" s="19"/>
      <c r="M131" s="19"/>
      <c r="N131" s="19"/>
      <c r="O131" s="19"/>
      <c r="P131" s="22"/>
    </row>
    <row r="132" spans="1:16" ht="12" customHeight="1">
      <c r="A132" s="57" t="s">
        <v>100</v>
      </c>
      <c r="B132" s="33" t="s">
        <v>19</v>
      </c>
      <c r="C132" s="34"/>
      <c r="D132" s="35"/>
      <c r="E132" s="17">
        <f>SUM(F132,L132:O135)</f>
        <v>5000000</v>
      </c>
      <c r="F132" s="18">
        <f>G132+H132+I135+K132</f>
        <v>0</v>
      </c>
      <c r="G132" s="17"/>
      <c r="H132" s="17"/>
      <c r="I132" s="7" t="s">
        <v>13</v>
      </c>
      <c r="J132" s="7"/>
      <c r="K132" s="17"/>
      <c r="L132" s="17"/>
      <c r="M132" s="17"/>
      <c r="N132" s="17"/>
      <c r="O132" s="17">
        <v>5000000</v>
      </c>
      <c r="P132" s="21" t="s">
        <v>11</v>
      </c>
    </row>
    <row r="133" spans="1:16" ht="12" customHeight="1">
      <c r="A133" s="63"/>
      <c r="B133" s="36"/>
      <c r="C133" s="37"/>
      <c r="D133" s="38"/>
      <c r="E133" s="18"/>
      <c r="F133" s="18"/>
      <c r="G133" s="18"/>
      <c r="H133" s="18"/>
      <c r="I133" s="8" t="s">
        <v>14</v>
      </c>
      <c r="J133" s="8"/>
      <c r="K133" s="18"/>
      <c r="L133" s="18"/>
      <c r="M133" s="18"/>
      <c r="N133" s="18"/>
      <c r="O133" s="18"/>
      <c r="P133" s="21"/>
    </row>
    <row r="134" spans="1:16" ht="12" customHeight="1">
      <c r="A134" s="63"/>
      <c r="B134" s="36"/>
      <c r="C134" s="37"/>
      <c r="D134" s="38"/>
      <c r="E134" s="18"/>
      <c r="F134" s="18"/>
      <c r="G134" s="18"/>
      <c r="H134" s="18"/>
      <c r="I134" s="8" t="s">
        <v>15</v>
      </c>
      <c r="J134" s="8"/>
      <c r="K134" s="18"/>
      <c r="L134" s="18"/>
      <c r="M134" s="18"/>
      <c r="N134" s="18"/>
      <c r="O134" s="18"/>
      <c r="P134" s="21"/>
    </row>
    <row r="135" spans="1:16" ht="12" customHeight="1" thickBot="1">
      <c r="A135" s="64"/>
      <c r="B135" s="39"/>
      <c r="C135" s="40"/>
      <c r="D135" s="41"/>
      <c r="E135" s="19"/>
      <c r="F135" s="19"/>
      <c r="G135" s="19"/>
      <c r="H135" s="19"/>
      <c r="I135" s="60">
        <f>SUM(J132:J134)</f>
        <v>0</v>
      </c>
      <c r="J135" s="61"/>
      <c r="K135" s="19"/>
      <c r="L135" s="19"/>
      <c r="M135" s="19"/>
      <c r="N135" s="19"/>
      <c r="O135" s="19"/>
      <c r="P135" s="22"/>
    </row>
    <row r="136" spans="1:16" ht="12" customHeight="1">
      <c r="A136" s="57" t="s">
        <v>101</v>
      </c>
      <c r="B136" s="33" t="s">
        <v>78</v>
      </c>
      <c r="C136" s="34"/>
      <c r="D136" s="35"/>
      <c r="E136" s="17">
        <f>SUM(F136,L136:O139)</f>
        <v>5600000</v>
      </c>
      <c r="F136" s="17">
        <f>G136+H136+I139+K136</f>
        <v>0</v>
      </c>
      <c r="G136" s="17"/>
      <c r="H136" s="17"/>
      <c r="I136" s="14" t="s">
        <v>13</v>
      </c>
      <c r="J136" s="14"/>
      <c r="K136" s="17"/>
      <c r="L136" s="17">
        <v>5600000</v>
      </c>
      <c r="M136" s="17"/>
      <c r="N136" s="17"/>
      <c r="O136" s="17"/>
      <c r="P136" s="20" t="s">
        <v>11</v>
      </c>
    </row>
    <row r="137" spans="1:16" ht="12" customHeight="1">
      <c r="A137" s="63"/>
      <c r="B137" s="36"/>
      <c r="C137" s="47"/>
      <c r="D137" s="38"/>
      <c r="E137" s="18"/>
      <c r="F137" s="18"/>
      <c r="G137" s="18"/>
      <c r="H137" s="18"/>
      <c r="I137" s="8" t="s">
        <v>14</v>
      </c>
      <c r="J137" s="8"/>
      <c r="K137" s="18"/>
      <c r="L137" s="18"/>
      <c r="M137" s="18"/>
      <c r="N137" s="18"/>
      <c r="O137" s="18"/>
      <c r="P137" s="21"/>
    </row>
    <row r="138" spans="1:16" ht="12" customHeight="1">
      <c r="A138" s="63"/>
      <c r="B138" s="36"/>
      <c r="C138" s="47"/>
      <c r="D138" s="38"/>
      <c r="E138" s="18"/>
      <c r="F138" s="18"/>
      <c r="G138" s="18"/>
      <c r="H138" s="18"/>
      <c r="I138" s="8" t="s">
        <v>15</v>
      </c>
      <c r="J138" s="8"/>
      <c r="K138" s="18"/>
      <c r="L138" s="18"/>
      <c r="M138" s="18"/>
      <c r="N138" s="18"/>
      <c r="O138" s="18"/>
      <c r="P138" s="21"/>
    </row>
    <row r="139" spans="1:16" ht="12" customHeight="1" thickBot="1">
      <c r="A139" s="64"/>
      <c r="B139" s="39"/>
      <c r="C139" s="40"/>
      <c r="D139" s="41"/>
      <c r="E139" s="19"/>
      <c r="F139" s="19"/>
      <c r="G139" s="19"/>
      <c r="H139" s="19"/>
      <c r="I139" s="60">
        <f>SUM(J136:J138)</f>
        <v>0</v>
      </c>
      <c r="J139" s="61"/>
      <c r="K139" s="19"/>
      <c r="L139" s="19"/>
      <c r="M139" s="19"/>
      <c r="N139" s="19"/>
      <c r="O139" s="19"/>
      <c r="P139" s="22"/>
    </row>
    <row r="140" spans="1:16" ht="12" customHeight="1">
      <c r="A140" s="57" t="s">
        <v>102</v>
      </c>
      <c r="B140" s="33" t="s">
        <v>64</v>
      </c>
      <c r="C140" s="34"/>
      <c r="D140" s="35"/>
      <c r="E140" s="17">
        <f>SUM(F140,L140:O143)</f>
        <v>4200000</v>
      </c>
      <c r="F140" s="18">
        <f>G140+H140+I143+K140</f>
        <v>3200000</v>
      </c>
      <c r="G140" s="17">
        <v>800000</v>
      </c>
      <c r="H140" s="17"/>
      <c r="I140" s="7" t="s">
        <v>13</v>
      </c>
      <c r="J140" s="7"/>
      <c r="K140" s="17"/>
      <c r="L140" s="17">
        <v>1000000</v>
      </c>
      <c r="M140" s="17"/>
      <c r="N140" s="17"/>
      <c r="O140" s="17"/>
      <c r="P140" s="21" t="s">
        <v>11</v>
      </c>
    </row>
    <row r="141" spans="1:16" ht="12" customHeight="1">
      <c r="A141" s="63"/>
      <c r="B141" s="36"/>
      <c r="C141" s="37"/>
      <c r="D141" s="38"/>
      <c r="E141" s="18"/>
      <c r="F141" s="18"/>
      <c r="G141" s="18"/>
      <c r="H141" s="18"/>
      <c r="I141" s="8" t="s">
        <v>14</v>
      </c>
      <c r="J141" s="8"/>
      <c r="K141" s="18"/>
      <c r="L141" s="18"/>
      <c r="M141" s="18"/>
      <c r="N141" s="18"/>
      <c r="O141" s="18"/>
      <c r="P141" s="21"/>
    </row>
    <row r="142" spans="1:16" ht="12" customHeight="1">
      <c r="A142" s="63"/>
      <c r="B142" s="36"/>
      <c r="C142" s="37"/>
      <c r="D142" s="38"/>
      <c r="E142" s="18"/>
      <c r="F142" s="18"/>
      <c r="G142" s="18"/>
      <c r="H142" s="18"/>
      <c r="I142" s="8" t="s">
        <v>15</v>
      </c>
      <c r="J142" s="8">
        <v>2400000</v>
      </c>
      <c r="K142" s="18"/>
      <c r="L142" s="18"/>
      <c r="M142" s="18"/>
      <c r="N142" s="18"/>
      <c r="O142" s="18"/>
      <c r="P142" s="21"/>
    </row>
    <row r="143" spans="1:16" ht="12" customHeight="1" thickBot="1">
      <c r="A143" s="64"/>
      <c r="B143" s="39"/>
      <c r="C143" s="40"/>
      <c r="D143" s="41"/>
      <c r="E143" s="19"/>
      <c r="F143" s="19"/>
      <c r="G143" s="19"/>
      <c r="H143" s="19"/>
      <c r="I143" s="60">
        <f>SUM(J140:J142)</f>
        <v>2400000</v>
      </c>
      <c r="J143" s="61"/>
      <c r="K143" s="19"/>
      <c r="L143" s="19"/>
      <c r="M143" s="19"/>
      <c r="N143" s="19"/>
      <c r="O143" s="19"/>
      <c r="P143" s="22"/>
    </row>
    <row r="144" spans="1:16" ht="12" customHeight="1">
      <c r="A144" s="57" t="s">
        <v>103</v>
      </c>
      <c r="B144" s="33" t="s">
        <v>27</v>
      </c>
      <c r="C144" s="34"/>
      <c r="D144" s="35"/>
      <c r="E144" s="17">
        <f>SUM(F144,L144:O147)</f>
        <v>1700000</v>
      </c>
      <c r="F144" s="18">
        <f>G144+H144+I147+K144</f>
        <v>1700000</v>
      </c>
      <c r="G144" s="17">
        <v>425000</v>
      </c>
      <c r="H144" s="17"/>
      <c r="I144" s="7" t="s">
        <v>13</v>
      </c>
      <c r="J144" s="7"/>
      <c r="K144" s="17"/>
      <c r="L144" s="17"/>
      <c r="M144" s="17"/>
      <c r="N144" s="17"/>
      <c r="O144" s="17"/>
      <c r="P144" s="21" t="s">
        <v>11</v>
      </c>
    </row>
    <row r="145" spans="1:16" ht="12" customHeight="1">
      <c r="A145" s="63"/>
      <c r="B145" s="36"/>
      <c r="C145" s="37"/>
      <c r="D145" s="38"/>
      <c r="E145" s="18"/>
      <c r="F145" s="18"/>
      <c r="G145" s="18"/>
      <c r="H145" s="18"/>
      <c r="I145" s="8" t="s">
        <v>14</v>
      </c>
      <c r="J145" s="8"/>
      <c r="K145" s="18"/>
      <c r="L145" s="18"/>
      <c r="M145" s="18"/>
      <c r="N145" s="18"/>
      <c r="O145" s="18"/>
      <c r="P145" s="21"/>
    </row>
    <row r="146" spans="1:16" ht="12" customHeight="1">
      <c r="A146" s="63"/>
      <c r="B146" s="36"/>
      <c r="C146" s="37"/>
      <c r="D146" s="38"/>
      <c r="E146" s="18"/>
      <c r="F146" s="18"/>
      <c r="G146" s="18"/>
      <c r="H146" s="18"/>
      <c r="I146" s="8" t="s">
        <v>15</v>
      </c>
      <c r="J146" s="8">
        <v>1275000</v>
      </c>
      <c r="K146" s="18"/>
      <c r="L146" s="18"/>
      <c r="M146" s="18"/>
      <c r="N146" s="18"/>
      <c r="O146" s="18"/>
      <c r="P146" s="21"/>
    </row>
    <row r="147" spans="1:16" ht="12" customHeight="1" thickBot="1">
      <c r="A147" s="64"/>
      <c r="B147" s="39"/>
      <c r="C147" s="40"/>
      <c r="D147" s="41"/>
      <c r="E147" s="19"/>
      <c r="F147" s="19"/>
      <c r="G147" s="19"/>
      <c r="H147" s="19"/>
      <c r="I147" s="60">
        <f>SUM(J144:J146)</f>
        <v>1275000</v>
      </c>
      <c r="J147" s="61"/>
      <c r="K147" s="19"/>
      <c r="L147" s="19"/>
      <c r="M147" s="19"/>
      <c r="N147" s="19"/>
      <c r="O147" s="19"/>
      <c r="P147" s="22"/>
    </row>
    <row r="148" spans="1:16" ht="19.5" customHeight="1">
      <c r="A148" s="65" t="s">
        <v>32</v>
      </c>
      <c r="B148" s="42">
        <v>600</v>
      </c>
      <c r="C148" s="42">
        <v>60014</v>
      </c>
      <c r="D148" s="25" t="s">
        <v>107</v>
      </c>
      <c r="E148" s="18">
        <f>SUM(F148,L148:O151)</f>
        <v>71700000</v>
      </c>
      <c r="F148" s="18">
        <f>G148+H148+I151+K148</f>
        <v>8000000</v>
      </c>
      <c r="G148" s="18">
        <f>SUM(G152:G203)</f>
        <v>2000000</v>
      </c>
      <c r="H148" s="18">
        <f>SUM(H152:H203)</f>
        <v>0</v>
      </c>
      <c r="I148" s="7" t="s">
        <v>13</v>
      </c>
      <c r="J148" s="7">
        <f>SUM(J152,J156,J160,J164,J168,J172,J176,J180,J184,J188,J192,J196,J200)</f>
        <v>0</v>
      </c>
      <c r="K148" s="18">
        <f>SUM(K152:K203)</f>
        <v>0</v>
      </c>
      <c r="L148" s="17">
        <f>SUM(L152:L203)</f>
        <v>8400000</v>
      </c>
      <c r="M148" s="17">
        <f>SUM(M152:M203)</f>
        <v>13300000</v>
      </c>
      <c r="N148" s="17">
        <f>SUM(N152:N203)</f>
        <v>11800000</v>
      </c>
      <c r="O148" s="17">
        <f>SUM(O152:O203)</f>
        <v>30200000</v>
      </c>
      <c r="P148" s="21" t="s">
        <v>11</v>
      </c>
    </row>
    <row r="149" spans="1:16" ht="19.5" customHeight="1">
      <c r="A149" s="65"/>
      <c r="B149" s="43"/>
      <c r="C149" s="43"/>
      <c r="D149" s="45"/>
      <c r="E149" s="18"/>
      <c r="F149" s="18"/>
      <c r="G149" s="18"/>
      <c r="H149" s="18"/>
      <c r="I149" s="8" t="s">
        <v>14</v>
      </c>
      <c r="J149" s="8">
        <f>SUM(J153,J157,J161,J165,J169,J173,J177,J181,J185,J189,J193,J197,J201)</f>
        <v>0</v>
      </c>
      <c r="K149" s="18"/>
      <c r="L149" s="18"/>
      <c r="M149" s="18"/>
      <c r="N149" s="18"/>
      <c r="O149" s="18"/>
      <c r="P149" s="21"/>
    </row>
    <row r="150" spans="1:16" ht="19.5" customHeight="1">
      <c r="A150" s="65"/>
      <c r="B150" s="43"/>
      <c r="C150" s="43"/>
      <c r="D150" s="45"/>
      <c r="E150" s="18"/>
      <c r="F150" s="18"/>
      <c r="G150" s="18"/>
      <c r="H150" s="18"/>
      <c r="I150" s="8" t="s">
        <v>15</v>
      </c>
      <c r="J150" s="8">
        <f>SUM(J154,J158,J162,J166,J170,J174,J178,J182,J186,J190,J194,J198,J202)</f>
        <v>6000000</v>
      </c>
      <c r="K150" s="18"/>
      <c r="L150" s="18"/>
      <c r="M150" s="18"/>
      <c r="N150" s="18"/>
      <c r="O150" s="18"/>
      <c r="P150" s="21"/>
    </row>
    <row r="151" spans="1:16" ht="19.5" customHeight="1" thickBot="1">
      <c r="A151" s="66"/>
      <c r="B151" s="44"/>
      <c r="C151" s="44"/>
      <c r="D151" s="46"/>
      <c r="E151" s="19"/>
      <c r="F151" s="19"/>
      <c r="G151" s="19"/>
      <c r="H151" s="19"/>
      <c r="I151" s="60">
        <f>SUM(J148:J150)</f>
        <v>6000000</v>
      </c>
      <c r="J151" s="61"/>
      <c r="K151" s="19"/>
      <c r="L151" s="19"/>
      <c r="M151" s="19"/>
      <c r="N151" s="19"/>
      <c r="O151" s="19"/>
      <c r="P151" s="22"/>
    </row>
    <row r="152" spans="1:16" ht="12" customHeight="1">
      <c r="A152" s="57" t="s">
        <v>104</v>
      </c>
      <c r="B152" s="33" t="s">
        <v>28</v>
      </c>
      <c r="C152" s="34"/>
      <c r="D152" s="35"/>
      <c r="E152" s="17">
        <f>SUM(F152,L152:O155)</f>
        <v>2400000</v>
      </c>
      <c r="F152" s="18">
        <f>G152+H152+I155+K152</f>
        <v>0</v>
      </c>
      <c r="G152" s="17"/>
      <c r="H152" s="17"/>
      <c r="I152" s="7" t="s">
        <v>13</v>
      </c>
      <c r="J152" s="7"/>
      <c r="K152" s="17"/>
      <c r="L152" s="17"/>
      <c r="M152" s="17">
        <v>1200000</v>
      </c>
      <c r="N152" s="17"/>
      <c r="O152" s="17">
        <v>1200000</v>
      </c>
      <c r="P152" s="21" t="s">
        <v>11</v>
      </c>
    </row>
    <row r="153" spans="1:16" ht="12" customHeight="1">
      <c r="A153" s="63"/>
      <c r="B153" s="36"/>
      <c r="C153" s="37"/>
      <c r="D153" s="38"/>
      <c r="E153" s="18"/>
      <c r="F153" s="18"/>
      <c r="G153" s="18"/>
      <c r="H153" s="18"/>
      <c r="I153" s="8" t="s">
        <v>14</v>
      </c>
      <c r="J153" s="8"/>
      <c r="K153" s="18"/>
      <c r="L153" s="18"/>
      <c r="M153" s="18"/>
      <c r="N153" s="18"/>
      <c r="O153" s="18"/>
      <c r="P153" s="21"/>
    </row>
    <row r="154" spans="1:16" ht="12" customHeight="1">
      <c r="A154" s="63"/>
      <c r="B154" s="36"/>
      <c r="C154" s="37"/>
      <c r="D154" s="38"/>
      <c r="E154" s="18"/>
      <c r="F154" s="18"/>
      <c r="G154" s="18"/>
      <c r="H154" s="18"/>
      <c r="I154" s="8" t="s">
        <v>15</v>
      </c>
      <c r="J154" s="8"/>
      <c r="K154" s="18"/>
      <c r="L154" s="18"/>
      <c r="M154" s="18"/>
      <c r="N154" s="18"/>
      <c r="O154" s="18"/>
      <c r="P154" s="21"/>
    </row>
    <row r="155" spans="1:16" ht="12" customHeight="1" thickBot="1">
      <c r="A155" s="64"/>
      <c r="B155" s="39"/>
      <c r="C155" s="40"/>
      <c r="D155" s="41"/>
      <c r="E155" s="19"/>
      <c r="F155" s="19"/>
      <c r="G155" s="19"/>
      <c r="H155" s="19"/>
      <c r="I155" s="60">
        <f>SUM(J152:J154)</f>
        <v>0</v>
      </c>
      <c r="J155" s="61"/>
      <c r="K155" s="19"/>
      <c r="L155" s="19"/>
      <c r="M155" s="19"/>
      <c r="N155" s="19"/>
      <c r="O155" s="19"/>
      <c r="P155" s="22"/>
    </row>
    <row r="156" spans="1:16" ht="12" customHeight="1">
      <c r="A156" s="57" t="s">
        <v>46</v>
      </c>
      <c r="B156" s="33" t="s">
        <v>129</v>
      </c>
      <c r="C156" s="34"/>
      <c r="D156" s="35"/>
      <c r="E156" s="17">
        <f>SUM(F156,L156:O159)</f>
        <v>9200000</v>
      </c>
      <c r="F156" s="18">
        <f>G156+H156+I159+K156</f>
        <v>0</v>
      </c>
      <c r="G156" s="17"/>
      <c r="H156" s="17"/>
      <c r="I156" s="7" t="s">
        <v>13</v>
      </c>
      <c r="J156" s="7"/>
      <c r="K156" s="17"/>
      <c r="L156" s="17">
        <v>2700000</v>
      </c>
      <c r="M156" s="17">
        <v>3000000</v>
      </c>
      <c r="N156" s="17">
        <v>3500000</v>
      </c>
      <c r="O156" s="17"/>
      <c r="P156" s="21" t="s">
        <v>11</v>
      </c>
    </row>
    <row r="157" spans="1:16" ht="12" customHeight="1">
      <c r="A157" s="63"/>
      <c r="B157" s="36"/>
      <c r="C157" s="37"/>
      <c r="D157" s="38"/>
      <c r="E157" s="18"/>
      <c r="F157" s="18"/>
      <c r="G157" s="18"/>
      <c r="H157" s="18"/>
      <c r="I157" s="8" t="s">
        <v>14</v>
      </c>
      <c r="J157" s="8"/>
      <c r="K157" s="18"/>
      <c r="L157" s="18"/>
      <c r="M157" s="18"/>
      <c r="N157" s="18"/>
      <c r="O157" s="18"/>
      <c r="P157" s="21"/>
    </row>
    <row r="158" spans="1:16" ht="12" customHeight="1">
      <c r="A158" s="63"/>
      <c r="B158" s="36"/>
      <c r="C158" s="37"/>
      <c r="D158" s="38"/>
      <c r="E158" s="18"/>
      <c r="F158" s="18"/>
      <c r="G158" s="18"/>
      <c r="H158" s="18"/>
      <c r="I158" s="8" t="s">
        <v>15</v>
      </c>
      <c r="J158" s="8"/>
      <c r="K158" s="18"/>
      <c r="L158" s="18"/>
      <c r="M158" s="18"/>
      <c r="N158" s="18"/>
      <c r="O158" s="18"/>
      <c r="P158" s="21"/>
    </row>
    <row r="159" spans="1:16" ht="12" customHeight="1" thickBot="1">
      <c r="A159" s="64"/>
      <c r="B159" s="39"/>
      <c r="C159" s="40"/>
      <c r="D159" s="41"/>
      <c r="E159" s="19"/>
      <c r="F159" s="19"/>
      <c r="G159" s="19"/>
      <c r="H159" s="19"/>
      <c r="I159" s="60">
        <f>SUM(J156:J158)</f>
        <v>0</v>
      </c>
      <c r="J159" s="61"/>
      <c r="K159" s="19"/>
      <c r="L159" s="19"/>
      <c r="M159" s="19"/>
      <c r="N159" s="19"/>
      <c r="O159" s="19"/>
      <c r="P159" s="22"/>
    </row>
    <row r="160" spans="1:16" ht="12" customHeight="1">
      <c r="A160" s="57" t="s">
        <v>45</v>
      </c>
      <c r="B160" s="33" t="s">
        <v>71</v>
      </c>
      <c r="C160" s="34"/>
      <c r="D160" s="35"/>
      <c r="E160" s="17">
        <f>SUM(F160,L160:O163)</f>
        <v>7000000</v>
      </c>
      <c r="F160" s="18">
        <f>G160+H160+I163+K160</f>
        <v>0</v>
      </c>
      <c r="G160" s="17"/>
      <c r="H160" s="17"/>
      <c r="I160" s="7" t="s">
        <v>13</v>
      </c>
      <c r="J160" s="7"/>
      <c r="K160" s="17"/>
      <c r="L160" s="17"/>
      <c r="M160" s="17"/>
      <c r="N160" s="17">
        <v>7000000</v>
      </c>
      <c r="O160" s="17"/>
      <c r="P160" s="21" t="s">
        <v>11</v>
      </c>
    </row>
    <row r="161" spans="1:16" ht="12" customHeight="1">
      <c r="A161" s="63"/>
      <c r="B161" s="36"/>
      <c r="C161" s="37"/>
      <c r="D161" s="38"/>
      <c r="E161" s="18"/>
      <c r="F161" s="18"/>
      <c r="G161" s="18"/>
      <c r="H161" s="18"/>
      <c r="I161" s="8" t="s">
        <v>14</v>
      </c>
      <c r="J161" s="8"/>
      <c r="K161" s="18"/>
      <c r="L161" s="18"/>
      <c r="M161" s="18"/>
      <c r="N161" s="18"/>
      <c r="O161" s="18"/>
      <c r="P161" s="21"/>
    </row>
    <row r="162" spans="1:16" ht="12" customHeight="1">
      <c r="A162" s="63"/>
      <c r="B162" s="36"/>
      <c r="C162" s="37"/>
      <c r="D162" s="38"/>
      <c r="E162" s="18"/>
      <c r="F162" s="18"/>
      <c r="G162" s="18"/>
      <c r="H162" s="18"/>
      <c r="I162" s="8" t="s">
        <v>15</v>
      </c>
      <c r="J162" s="8"/>
      <c r="K162" s="18"/>
      <c r="L162" s="18"/>
      <c r="M162" s="18"/>
      <c r="N162" s="18"/>
      <c r="O162" s="18"/>
      <c r="P162" s="21"/>
    </row>
    <row r="163" spans="1:16" ht="12" customHeight="1" thickBot="1">
      <c r="A163" s="64"/>
      <c r="B163" s="39"/>
      <c r="C163" s="40"/>
      <c r="D163" s="41"/>
      <c r="E163" s="19"/>
      <c r="F163" s="19"/>
      <c r="G163" s="19"/>
      <c r="H163" s="19"/>
      <c r="I163" s="60">
        <f>SUM(J160:J162)</f>
        <v>0</v>
      </c>
      <c r="J163" s="61"/>
      <c r="K163" s="19"/>
      <c r="L163" s="19"/>
      <c r="M163" s="19"/>
      <c r="N163" s="19"/>
      <c r="O163" s="19"/>
      <c r="P163" s="22"/>
    </row>
    <row r="164" spans="1:16" ht="12" customHeight="1">
      <c r="A164" s="57" t="s">
        <v>44</v>
      </c>
      <c r="B164" s="33" t="s">
        <v>59</v>
      </c>
      <c r="C164" s="34"/>
      <c r="D164" s="35"/>
      <c r="E164" s="17">
        <f>SUM(F164,L164:O167)</f>
        <v>2300000</v>
      </c>
      <c r="F164" s="18">
        <f>G164+H164+I167+K164</f>
        <v>0</v>
      </c>
      <c r="G164" s="17"/>
      <c r="H164" s="17"/>
      <c r="I164" s="7" t="s">
        <v>13</v>
      </c>
      <c r="J164" s="7"/>
      <c r="K164" s="17"/>
      <c r="L164" s="17"/>
      <c r="M164" s="17"/>
      <c r="N164" s="17"/>
      <c r="O164" s="17">
        <v>2300000</v>
      </c>
      <c r="P164" s="21" t="s">
        <v>11</v>
      </c>
    </row>
    <row r="165" spans="1:16" ht="12" customHeight="1">
      <c r="A165" s="63"/>
      <c r="B165" s="36"/>
      <c r="C165" s="37"/>
      <c r="D165" s="38"/>
      <c r="E165" s="18"/>
      <c r="F165" s="18"/>
      <c r="G165" s="18"/>
      <c r="H165" s="18"/>
      <c r="I165" s="8" t="s">
        <v>14</v>
      </c>
      <c r="J165" s="8"/>
      <c r="K165" s="18"/>
      <c r="L165" s="18"/>
      <c r="M165" s="18"/>
      <c r="N165" s="18"/>
      <c r="O165" s="18"/>
      <c r="P165" s="21"/>
    </row>
    <row r="166" spans="1:16" ht="12" customHeight="1">
      <c r="A166" s="63"/>
      <c r="B166" s="36"/>
      <c r="C166" s="37"/>
      <c r="D166" s="38"/>
      <c r="E166" s="18"/>
      <c r="F166" s="18"/>
      <c r="G166" s="18"/>
      <c r="H166" s="18"/>
      <c r="I166" s="8" t="s">
        <v>15</v>
      </c>
      <c r="J166" s="8"/>
      <c r="K166" s="18"/>
      <c r="L166" s="18"/>
      <c r="M166" s="18"/>
      <c r="N166" s="18"/>
      <c r="O166" s="18"/>
      <c r="P166" s="21"/>
    </row>
    <row r="167" spans="1:16" ht="12" customHeight="1" thickBot="1">
      <c r="A167" s="64"/>
      <c r="B167" s="39"/>
      <c r="C167" s="40"/>
      <c r="D167" s="41"/>
      <c r="E167" s="19"/>
      <c r="F167" s="19"/>
      <c r="G167" s="19"/>
      <c r="H167" s="19"/>
      <c r="I167" s="60">
        <f>SUM(J164:J166)</f>
        <v>0</v>
      </c>
      <c r="J167" s="61"/>
      <c r="K167" s="19"/>
      <c r="L167" s="19"/>
      <c r="M167" s="19"/>
      <c r="N167" s="19"/>
      <c r="O167" s="19"/>
      <c r="P167" s="22"/>
    </row>
    <row r="168" spans="1:16" ht="12" customHeight="1">
      <c r="A168" s="57" t="s">
        <v>43</v>
      </c>
      <c r="B168" s="33" t="s">
        <v>79</v>
      </c>
      <c r="C168" s="34"/>
      <c r="D168" s="35"/>
      <c r="E168" s="17">
        <f>SUM(F168,L168:O171)</f>
        <v>7000000</v>
      </c>
      <c r="F168" s="18">
        <f>G168+H168+I171+K168</f>
        <v>0</v>
      </c>
      <c r="G168" s="17"/>
      <c r="H168" s="17"/>
      <c r="I168" s="7" t="s">
        <v>13</v>
      </c>
      <c r="J168" s="7"/>
      <c r="K168" s="17"/>
      <c r="L168" s="17">
        <v>1200000</v>
      </c>
      <c r="M168" s="17">
        <v>4500000</v>
      </c>
      <c r="N168" s="17">
        <v>1300000</v>
      </c>
      <c r="O168" s="17"/>
      <c r="P168" s="21" t="s">
        <v>11</v>
      </c>
    </row>
    <row r="169" spans="1:16" ht="12" customHeight="1">
      <c r="A169" s="63"/>
      <c r="B169" s="36"/>
      <c r="C169" s="37"/>
      <c r="D169" s="38"/>
      <c r="E169" s="18"/>
      <c r="F169" s="18"/>
      <c r="G169" s="18"/>
      <c r="H169" s="18"/>
      <c r="I169" s="8" t="s">
        <v>14</v>
      </c>
      <c r="J169" s="8"/>
      <c r="K169" s="18"/>
      <c r="L169" s="18"/>
      <c r="M169" s="18"/>
      <c r="N169" s="18"/>
      <c r="O169" s="18"/>
      <c r="P169" s="21"/>
    </row>
    <row r="170" spans="1:16" ht="12" customHeight="1">
      <c r="A170" s="63"/>
      <c r="B170" s="36"/>
      <c r="C170" s="37"/>
      <c r="D170" s="38"/>
      <c r="E170" s="18"/>
      <c r="F170" s="18"/>
      <c r="G170" s="18"/>
      <c r="H170" s="18"/>
      <c r="I170" s="8" t="s">
        <v>15</v>
      </c>
      <c r="J170" s="8"/>
      <c r="K170" s="18"/>
      <c r="L170" s="18"/>
      <c r="M170" s="18"/>
      <c r="N170" s="18"/>
      <c r="O170" s="18"/>
      <c r="P170" s="21"/>
    </row>
    <row r="171" spans="1:16" ht="12" customHeight="1" thickBot="1">
      <c r="A171" s="64"/>
      <c r="B171" s="39"/>
      <c r="C171" s="40"/>
      <c r="D171" s="41"/>
      <c r="E171" s="19"/>
      <c r="F171" s="19"/>
      <c r="G171" s="19"/>
      <c r="H171" s="19"/>
      <c r="I171" s="60">
        <f>SUM(J168:J170)</f>
        <v>0</v>
      </c>
      <c r="J171" s="61"/>
      <c r="K171" s="19"/>
      <c r="L171" s="19"/>
      <c r="M171" s="19"/>
      <c r="N171" s="19"/>
      <c r="O171" s="19"/>
      <c r="P171" s="22"/>
    </row>
    <row r="172" spans="1:16" ht="12" customHeight="1">
      <c r="A172" s="57" t="s">
        <v>62</v>
      </c>
      <c r="B172" s="33" t="s">
        <v>20</v>
      </c>
      <c r="C172" s="34"/>
      <c r="D172" s="35"/>
      <c r="E172" s="17">
        <f>SUM(F172,L172:O175)</f>
        <v>6100000</v>
      </c>
      <c r="F172" s="18">
        <f>G172+H172+I175+K172</f>
        <v>0</v>
      </c>
      <c r="G172" s="17"/>
      <c r="H172" s="17"/>
      <c r="I172" s="7" t="s">
        <v>13</v>
      </c>
      <c r="J172" s="7"/>
      <c r="K172" s="17"/>
      <c r="L172" s="17"/>
      <c r="M172" s="17"/>
      <c r="N172" s="17"/>
      <c r="O172" s="17">
        <v>6100000</v>
      </c>
      <c r="P172" s="21" t="s">
        <v>11</v>
      </c>
    </row>
    <row r="173" spans="1:16" ht="12" customHeight="1">
      <c r="A173" s="63"/>
      <c r="B173" s="36"/>
      <c r="C173" s="37"/>
      <c r="D173" s="38"/>
      <c r="E173" s="18"/>
      <c r="F173" s="18"/>
      <c r="G173" s="18"/>
      <c r="H173" s="18"/>
      <c r="I173" s="8" t="s">
        <v>14</v>
      </c>
      <c r="J173" s="8"/>
      <c r="K173" s="18"/>
      <c r="L173" s="18"/>
      <c r="M173" s="18"/>
      <c r="N173" s="18"/>
      <c r="O173" s="18"/>
      <c r="P173" s="21"/>
    </row>
    <row r="174" spans="1:16" ht="12" customHeight="1">
      <c r="A174" s="63"/>
      <c r="B174" s="36"/>
      <c r="C174" s="37"/>
      <c r="D174" s="38"/>
      <c r="E174" s="18"/>
      <c r="F174" s="18"/>
      <c r="G174" s="18"/>
      <c r="H174" s="18"/>
      <c r="I174" s="8" t="s">
        <v>15</v>
      </c>
      <c r="J174" s="8"/>
      <c r="K174" s="18"/>
      <c r="L174" s="18"/>
      <c r="M174" s="18"/>
      <c r="N174" s="18"/>
      <c r="O174" s="18"/>
      <c r="P174" s="21"/>
    </row>
    <row r="175" spans="1:16" ht="12" customHeight="1" thickBot="1">
      <c r="A175" s="64"/>
      <c r="B175" s="39"/>
      <c r="C175" s="40"/>
      <c r="D175" s="41"/>
      <c r="E175" s="19"/>
      <c r="F175" s="19"/>
      <c r="G175" s="19"/>
      <c r="H175" s="19"/>
      <c r="I175" s="60">
        <f>SUM(J172:J174)</f>
        <v>0</v>
      </c>
      <c r="J175" s="61"/>
      <c r="K175" s="19"/>
      <c r="L175" s="19"/>
      <c r="M175" s="19"/>
      <c r="N175" s="19"/>
      <c r="O175" s="19"/>
      <c r="P175" s="22"/>
    </row>
    <row r="176" spans="1:16" ht="12" customHeight="1">
      <c r="A176" s="57" t="s">
        <v>42</v>
      </c>
      <c r="B176" s="33" t="s">
        <v>21</v>
      </c>
      <c r="C176" s="34"/>
      <c r="D176" s="35"/>
      <c r="E176" s="17">
        <f>SUM(F176,L176:O179)</f>
        <v>2700000</v>
      </c>
      <c r="F176" s="18">
        <f>G176+H176+I179+K176</f>
        <v>0</v>
      </c>
      <c r="G176" s="17"/>
      <c r="H176" s="17"/>
      <c r="I176" s="7" t="s">
        <v>13</v>
      </c>
      <c r="J176" s="7"/>
      <c r="K176" s="17"/>
      <c r="L176" s="17">
        <v>2700000</v>
      </c>
      <c r="M176" s="17"/>
      <c r="N176" s="17"/>
      <c r="O176" s="17"/>
      <c r="P176" s="21" t="s">
        <v>11</v>
      </c>
    </row>
    <row r="177" spans="1:16" ht="12" customHeight="1">
      <c r="A177" s="63"/>
      <c r="B177" s="36"/>
      <c r="C177" s="37"/>
      <c r="D177" s="38"/>
      <c r="E177" s="18"/>
      <c r="F177" s="18"/>
      <c r="G177" s="18"/>
      <c r="H177" s="18"/>
      <c r="I177" s="8" t="s">
        <v>14</v>
      </c>
      <c r="J177" s="8"/>
      <c r="K177" s="18"/>
      <c r="L177" s="18"/>
      <c r="M177" s="18"/>
      <c r="N177" s="18"/>
      <c r="O177" s="18"/>
      <c r="P177" s="21"/>
    </row>
    <row r="178" spans="1:16" ht="12" customHeight="1">
      <c r="A178" s="63"/>
      <c r="B178" s="36"/>
      <c r="C178" s="37"/>
      <c r="D178" s="38"/>
      <c r="E178" s="18"/>
      <c r="F178" s="18"/>
      <c r="G178" s="18"/>
      <c r="H178" s="18"/>
      <c r="I178" s="8" t="s">
        <v>15</v>
      </c>
      <c r="J178" s="8"/>
      <c r="K178" s="18"/>
      <c r="L178" s="18"/>
      <c r="M178" s="18"/>
      <c r="N178" s="18"/>
      <c r="O178" s="18"/>
      <c r="P178" s="21"/>
    </row>
    <row r="179" spans="1:16" ht="12" customHeight="1" thickBot="1">
      <c r="A179" s="64"/>
      <c r="B179" s="39"/>
      <c r="C179" s="40"/>
      <c r="D179" s="41"/>
      <c r="E179" s="19"/>
      <c r="F179" s="19"/>
      <c r="G179" s="19"/>
      <c r="H179" s="19"/>
      <c r="I179" s="60">
        <f>SUM(J176:J178)</f>
        <v>0</v>
      </c>
      <c r="J179" s="61"/>
      <c r="K179" s="19"/>
      <c r="L179" s="19"/>
      <c r="M179" s="19"/>
      <c r="N179" s="19"/>
      <c r="O179" s="19"/>
      <c r="P179" s="22"/>
    </row>
    <row r="180" spans="1:16" ht="12" customHeight="1">
      <c r="A180" s="57" t="s">
        <v>41</v>
      </c>
      <c r="B180" s="33" t="s">
        <v>80</v>
      </c>
      <c r="C180" s="34"/>
      <c r="D180" s="35"/>
      <c r="E180" s="17">
        <f>SUM(F180,L180:O183)</f>
        <v>3400000</v>
      </c>
      <c r="F180" s="18">
        <f>G180+H180+I183+K180</f>
        <v>1600000</v>
      </c>
      <c r="G180" s="17">
        <v>400000</v>
      </c>
      <c r="H180" s="17"/>
      <c r="I180" s="7" t="s">
        <v>13</v>
      </c>
      <c r="J180" s="7"/>
      <c r="K180" s="17"/>
      <c r="L180" s="17"/>
      <c r="M180" s="17"/>
      <c r="N180" s="17"/>
      <c r="O180" s="17">
        <v>1800000</v>
      </c>
      <c r="P180" s="21" t="s">
        <v>11</v>
      </c>
    </row>
    <row r="181" spans="1:16" ht="12" customHeight="1">
      <c r="A181" s="63"/>
      <c r="B181" s="36"/>
      <c r="C181" s="37"/>
      <c r="D181" s="38"/>
      <c r="E181" s="18"/>
      <c r="F181" s="18"/>
      <c r="G181" s="18"/>
      <c r="H181" s="18"/>
      <c r="I181" s="8" t="s">
        <v>14</v>
      </c>
      <c r="J181" s="8"/>
      <c r="K181" s="18"/>
      <c r="L181" s="18"/>
      <c r="M181" s="18"/>
      <c r="N181" s="18"/>
      <c r="O181" s="18"/>
      <c r="P181" s="21"/>
    </row>
    <row r="182" spans="1:16" ht="12" customHeight="1">
      <c r="A182" s="63"/>
      <c r="B182" s="36"/>
      <c r="C182" s="37"/>
      <c r="D182" s="38"/>
      <c r="E182" s="18"/>
      <c r="F182" s="18"/>
      <c r="G182" s="18"/>
      <c r="H182" s="18"/>
      <c r="I182" s="8" t="s">
        <v>15</v>
      </c>
      <c r="J182" s="8">
        <v>1200000</v>
      </c>
      <c r="K182" s="18"/>
      <c r="L182" s="18"/>
      <c r="M182" s="18"/>
      <c r="N182" s="18"/>
      <c r="O182" s="18"/>
      <c r="P182" s="21"/>
    </row>
    <row r="183" spans="1:16" ht="12" customHeight="1" thickBot="1">
      <c r="A183" s="64"/>
      <c r="B183" s="39"/>
      <c r="C183" s="40"/>
      <c r="D183" s="41"/>
      <c r="E183" s="19"/>
      <c r="F183" s="19"/>
      <c r="G183" s="19"/>
      <c r="H183" s="19"/>
      <c r="I183" s="60">
        <f>SUM(J180:J182)</f>
        <v>1200000</v>
      </c>
      <c r="J183" s="61"/>
      <c r="K183" s="19"/>
      <c r="L183" s="19"/>
      <c r="M183" s="19"/>
      <c r="N183" s="19"/>
      <c r="O183" s="19"/>
      <c r="P183" s="22"/>
    </row>
    <row r="184" spans="1:16" ht="12" customHeight="1">
      <c r="A184" s="57" t="s">
        <v>40</v>
      </c>
      <c r="B184" s="33" t="s">
        <v>81</v>
      </c>
      <c r="C184" s="34"/>
      <c r="D184" s="35"/>
      <c r="E184" s="17">
        <f>SUM(F184,L184:O187)</f>
        <v>12500000</v>
      </c>
      <c r="F184" s="18">
        <f>G184+H184+I187+K184</f>
        <v>0</v>
      </c>
      <c r="G184" s="17"/>
      <c r="H184" s="17"/>
      <c r="I184" s="7" t="s">
        <v>13</v>
      </c>
      <c r="J184" s="7"/>
      <c r="K184" s="17"/>
      <c r="L184" s="17"/>
      <c r="M184" s="17"/>
      <c r="N184" s="17"/>
      <c r="O184" s="17">
        <v>12500000</v>
      </c>
      <c r="P184" s="21" t="s">
        <v>11</v>
      </c>
    </row>
    <row r="185" spans="1:16" ht="12" customHeight="1">
      <c r="A185" s="63"/>
      <c r="B185" s="36"/>
      <c r="C185" s="37"/>
      <c r="D185" s="38"/>
      <c r="E185" s="18"/>
      <c r="F185" s="18"/>
      <c r="G185" s="18"/>
      <c r="H185" s="18"/>
      <c r="I185" s="8" t="s">
        <v>14</v>
      </c>
      <c r="J185" s="8"/>
      <c r="K185" s="18"/>
      <c r="L185" s="18"/>
      <c r="M185" s="18"/>
      <c r="N185" s="18"/>
      <c r="O185" s="18"/>
      <c r="P185" s="21"/>
    </row>
    <row r="186" spans="1:16" ht="12" customHeight="1">
      <c r="A186" s="63"/>
      <c r="B186" s="36"/>
      <c r="C186" s="37"/>
      <c r="D186" s="38"/>
      <c r="E186" s="18"/>
      <c r="F186" s="18"/>
      <c r="G186" s="18"/>
      <c r="H186" s="18"/>
      <c r="I186" s="8" t="s">
        <v>15</v>
      </c>
      <c r="J186" s="8"/>
      <c r="K186" s="18"/>
      <c r="L186" s="18"/>
      <c r="M186" s="18"/>
      <c r="N186" s="18"/>
      <c r="O186" s="18"/>
      <c r="P186" s="21"/>
    </row>
    <row r="187" spans="1:16" ht="12" customHeight="1" thickBot="1">
      <c r="A187" s="64"/>
      <c r="B187" s="39"/>
      <c r="C187" s="40"/>
      <c r="D187" s="41"/>
      <c r="E187" s="19"/>
      <c r="F187" s="19"/>
      <c r="G187" s="19"/>
      <c r="H187" s="19"/>
      <c r="I187" s="60">
        <f>SUM(J184:J186)</f>
        <v>0</v>
      </c>
      <c r="J187" s="61"/>
      <c r="K187" s="19"/>
      <c r="L187" s="19"/>
      <c r="M187" s="19"/>
      <c r="N187" s="19"/>
      <c r="O187" s="19"/>
      <c r="P187" s="22"/>
    </row>
    <row r="188" spans="1:16" ht="12" customHeight="1">
      <c r="A188" s="57" t="s">
        <v>39</v>
      </c>
      <c r="B188" s="33" t="s">
        <v>111</v>
      </c>
      <c r="C188" s="34"/>
      <c r="D188" s="35"/>
      <c r="E188" s="17">
        <f>SUM(F188,L188:O191)</f>
        <v>6400000</v>
      </c>
      <c r="F188" s="18">
        <f>G188+H188+I191+K188</f>
        <v>6400000</v>
      </c>
      <c r="G188" s="17">
        <v>1600000</v>
      </c>
      <c r="H188" s="17"/>
      <c r="I188" s="7" t="s">
        <v>13</v>
      </c>
      <c r="J188" s="7"/>
      <c r="K188" s="17"/>
      <c r="L188" s="17"/>
      <c r="M188" s="17"/>
      <c r="N188" s="17"/>
      <c r="O188" s="17"/>
      <c r="P188" s="21" t="s">
        <v>11</v>
      </c>
    </row>
    <row r="189" spans="1:16" ht="12" customHeight="1">
      <c r="A189" s="63"/>
      <c r="B189" s="36"/>
      <c r="C189" s="37"/>
      <c r="D189" s="38"/>
      <c r="E189" s="18"/>
      <c r="F189" s="18"/>
      <c r="G189" s="18"/>
      <c r="H189" s="18"/>
      <c r="I189" s="8" t="s">
        <v>14</v>
      </c>
      <c r="J189" s="8"/>
      <c r="K189" s="18"/>
      <c r="L189" s="18"/>
      <c r="M189" s="18"/>
      <c r="N189" s="18"/>
      <c r="O189" s="18"/>
      <c r="P189" s="21"/>
    </row>
    <row r="190" spans="1:16" ht="12" customHeight="1">
      <c r="A190" s="63"/>
      <c r="B190" s="36"/>
      <c r="C190" s="37"/>
      <c r="D190" s="38"/>
      <c r="E190" s="18"/>
      <c r="F190" s="18"/>
      <c r="G190" s="18"/>
      <c r="H190" s="18"/>
      <c r="I190" s="8" t="s">
        <v>15</v>
      </c>
      <c r="J190" s="8">
        <v>4800000</v>
      </c>
      <c r="K190" s="18"/>
      <c r="L190" s="18"/>
      <c r="M190" s="18"/>
      <c r="N190" s="18"/>
      <c r="O190" s="18"/>
      <c r="P190" s="21"/>
    </row>
    <row r="191" spans="1:16" ht="12" customHeight="1" thickBot="1">
      <c r="A191" s="64"/>
      <c r="B191" s="39"/>
      <c r="C191" s="40"/>
      <c r="D191" s="41"/>
      <c r="E191" s="19"/>
      <c r="F191" s="19"/>
      <c r="G191" s="19"/>
      <c r="H191" s="19"/>
      <c r="I191" s="60">
        <f>SUM(J188:J190)</f>
        <v>4800000</v>
      </c>
      <c r="J191" s="61"/>
      <c r="K191" s="19"/>
      <c r="L191" s="19"/>
      <c r="M191" s="19"/>
      <c r="N191" s="19"/>
      <c r="O191" s="19"/>
      <c r="P191" s="22"/>
    </row>
    <row r="192" spans="1:16" ht="12" customHeight="1">
      <c r="A192" s="57" t="s">
        <v>38</v>
      </c>
      <c r="B192" s="33" t="s">
        <v>65</v>
      </c>
      <c r="C192" s="34"/>
      <c r="D192" s="35"/>
      <c r="E192" s="17">
        <f>SUM(F192,L192:O195)</f>
        <v>3300000</v>
      </c>
      <c r="F192" s="18">
        <f>G192+H192+I195+K192</f>
        <v>0</v>
      </c>
      <c r="G192" s="17"/>
      <c r="H192" s="17"/>
      <c r="I192" s="7" t="s">
        <v>13</v>
      </c>
      <c r="J192" s="7"/>
      <c r="K192" s="17"/>
      <c r="L192" s="17">
        <v>1800000</v>
      </c>
      <c r="M192" s="17">
        <v>1500000</v>
      </c>
      <c r="N192" s="17"/>
      <c r="O192" s="17"/>
      <c r="P192" s="21" t="s">
        <v>11</v>
      </c>
    </row>
    <row r="193" spans="1:16" ht="12" customHeight="1">
      <c r="A193" s="63"/>
      <c r="B193" s="36"/>
      <c r="C193" s="37"/>
      <c r="D193" s="38"/>
      <c r="E193" s="18"/>
      <c r="F193" s="18"/>
      <c r="G193" s="18"/>
      <c r="H193" s="18"/>
      <c r="I193" s="8" t="s">
        <v>14</v>
      </c>
      <c r="J193" s="8"/>
      <c r="K193" s="18"/>
      <c r="L193" s="18"/>
      <c r="M193" s="18"/>
      <c r="N193" s="18"/>
      <c r="O193" s="18"/>
      <c r="P193" s="21"/>
    </row>
    <row r="194" spans="1:16" ht="12" customHeight="1">
      <c r="A194" s="63"/>
      <c r="B194" s="36"/>
      <c r="C194" s="37"/>
      <c r="D194" s="38"/>
      <c r="E194" s="18"/>
      <c r="F194" s="18"/>
      <c r="G194" s="18"/>
      <c r="H194" s="18"/>
      <c r="I194" s="8" t="s">
        <v>15</v>
      </c>
      <c r="J194" s="8"/>
      <c r="K194" s="18"/>
      <c r="L194" s="18"/>
      <c r="M194" s="18"/>
      <c r="N194" s="18"/>
      <c r="O194" s="18"/>
      <c r="P194" s="21"/>
    </row>
    <row r="195" spans="1:16" ht="12" customHeight="1" thickBot="1">
      <c r="A195" s="64"/>
      <c r="B195" s="39"/>
      <c r="C195" s="40"/>
      <c r="D195" s="41"/>
      <c r="E195" s="19"/>
      <c r="F195" s="19"/>
      <c r="G195" s="19"/>
      <c r="H195" s="19"/>
      <c r="I195" s="60">
        <f>SUM(J192:J194)</f>
        <v>0</v>
      </c>
      <c r="J195" s="61"/>
      <c r="K195" s="19"/>
      <c r="L195" s="19"/>
      <c r="M195" s="19"/>
      <c r="N195" s="19"/>
      <c r="O195" s="19"/>
      <c r="P195" s="22"/>
    </row>
    <row r="196" spans="1:16" ht="12" customHeight="1">
      <c r="A196" s="57" t="s">
        <v>37</v>
      </c>
      <c r="B196" s="33" t="s">
        <v>112</v>
      </c>
      <c r="C196" s="34"/>
      <c r="D196" s="35"/>
      <c r="E196" s="17">
        <f>SUM(F196,L196:O199)</f>
        <v>6400000</v>
      </c>
      <c r="F196" s="18">
        <f>G196+H196+I199+K196</f>
        <v>0</v>
      </c>
      <c r="G196" s="17"/>
      <c r="H196" s="17"/>
      <c r="I196" s="7" t="s">
        <v>13</v>
      </c>
      <c r="J196" s="7"/>
      <c r="K196" s="17"/>
      <c r="L196" s="17"/>
      <c r="M196" s="17">
        <v>1700000</v>
      </c>
      <c r="N196" s="17"/>
      <c r="O196" s="17">
        <v>4700000</v>
      </c>
      <c r="P196" s="21" t="s">
        <v>11</v>
      </c>
    </row>
    <row r="197" spans="1:16" ht="12" customHeight="1">
      <c r="A197" s="63"/>
      <c r="B197" s="36"/>
      <c r="C197" s="37"/>
      <c r="D197" s="38"/>
      <c r="E197" s="18"/>
      <c r="F197" s="18"/>
      <c r="G197" s="18"/>
      <c r="H197" s="18"/>
      <c r="I197" s="8" t="s">
        <v>14</v>
      </c>
      <c r="J197" s="8"/>
      <c r="K197" s="18"/>
      <c r="L197" s="18"/>
      <c r="M197" s="18"/>
      <c r="N197" s="18"/>
      <c r="O197" s="18"/>
      <c r="P197" s="21"/>
    </row>
    <row r="198" spans="1:16" ht="12" customHeight="1">
      <c r="A198" s="63"/>
      <c r="B198" s="36"/>
      <c r="C198" s="37"/>
      <c r="D198" s="38"/>
      <c r="E198" s="18"/>
      <c r="F198" s="18"/>
      <c r="G198" s="18"/>
      <c r="H198" s="18"/>
      <c r="I198" s="8" t="s">
        <v>15</v>
      </c>
      <c r="J198" s="8"/>
      <c r="K198" s="18"/>
      <c r="L198" s="18"/>
      <c r="M198" s="18"/>
      <c r="N198" s="18"/>
      <c r="O198" s="18"/>
      <c r="P198" s="21"/>
    </row>
    <row r="199" spans="1:16" ht="12" customHeight="1" thickBot="1">
      <c r="A199" s="64"/>
      <c r="B199" s="39"/>
      <c r="C199" s="40"/>
      <c r="D199" s="41"/>
      <c r="E199" s="19"/>
      <c r="F199" s="19"/>
      <c r="G199" s="19"/>
      <c r="H199" s="19"/>
      <c r="I199" s="60">
        <f>SUM(J196:J198)</f>
        <v>0</v>
      </c>
      <c r="J199" s="61"/>
      <c r="K199" s="19"/>
      <c r="L199" s="19"/>
      <c r="M199" s="19"/>
      <c r="N199" s="19"/>
      <c r="O199" s="19"/>
      <c r="P199" s="22"/>
    </row>
    <row r="200" spans="1:16" ht="12" customHeight="1">
      <c r="A200" s="57" t="s">
        <v>36</v>
      </c>
      <c r="B200" s="33" t="s">
        <v>83</v>
      </c>
      <c r="C200" s="34"/>
      <c r="D200" s="35"/>
      <c r="E200" s="17">
        <f>SUM(F200,L200:O203)</f>
        <v>3000000</v>
      </c>
      <c r="F200" s="17">
        <f>G200+H200+I203+K200</f>
        <v>0</v>
      </c>
      <c r="G200" s="17"/>
      <c r="H200" s="17"/>
      <c r="I200" s="14" t="s">
        <v>13</v>
      </c>
      <c r="J200" s="14"/>
      <c r="K200" s="17"/>
      <c r="L200" s="17"/>
      <c r="M200" s="17">
        <v>1400000</v>
      </c>
      <c r="N200" s="17"/>
      <c r="O200" s="17">
        <v>1600000</v>
      </c>
      <c r="P200" s="20" t="s">
        <v>11</v>
      </c>
    </row>
    <row r="201" spans="1:16" ht="12" customHeight="1">
      <c r="A201" s="63"/>
      <c r="B201" s="36"/>
      <c r="C201" s="47"/>
      <c r="D201" s="38"/>
      <c r="E201" s="18"/>
      <c r="F201" s="18"/>
      <c r="G201" s="18"/>
      <c r="H201" s="18"/>
      <c r="I201" s="8" t="s">
        <v>14</v>
      </c>
      <c r="J201" s="8"/>
      <c r="K201" s="18"/>
      <c r="L201" s="18"/>
      <c r="M201" s="18"/>
      <c r="N201" s="18"/>
      <c r="O201" s="18"/>
      <c r="P201" s="21"/>
    </row>
    <row r="202" spans="1:16" ht="12" customHeight="1">
      <c r="A202" s="63"/>
      <c r="B202" s="36"/>
      <c r="C202" s="47"/>
      <c r="D202" s="38"/>
      <c r="E202" s="18"/>
      <c r="F202" s="18"/>
      <c r="G202" s="18"/>
      <c r="H202" s="18"/>
      <c r="I202" s="8" t="s">
        <v>15</v>
      </c>
      <c r="J202" s="8"/>
      <c r="K202" s="18"/>
      <c r="L202" s="18"/>
      <c r="M202" s="18"/>
      <c r="N202" s="18"/>
      <c r="O202" s="18"/>
      <c r="P202" s="21"/>
    </row>
    <row r="203" spans="1:16" ht="12" customHeight="1" thickBot="1">
      <c r="A203" s="64"/>
      <c r="B203" s="39"/>
      <c r="C203" s="40"/>
      <c r="D203" s="41"/>
      <c r="E203" s="19"/>
      <c r="F203" s="19"/>
      <c r="G203" s="19"/>
      <c r="H203" s="19"/>
      <c r="I203" s="60">
        <f>SUM(J200:J202)</f>
        <v>0</v>
      </c>
      <c r="J203" s="61"/>
      <c r="K203" s="19"/>
      <c r="L203" s="19"/>
      <c r="M203" s="19"/>
      <c r="N203" s="19"/>
      <c r="O203" s="19"/>
      <c r="P203" s="22"/>
    </row>
    <row r="204" spans="1:16" ht="19.5" customHeight="1">
      <c r="A204" s="88">
        <v>4</v>
      </c>
      <c r="B204" s="42">
        <v>750</v>
      </c>
      <c r="C204" s="42">
        <v>75020</v>
      </c>
      <c r="D204" s="25" t="s">
        <v>89</v>
      </c>
      <c r="E204" s="17">
        <f>SUM(F204,L204:O207)</f>
        <v>27300000</v>
      </c>
      <c r="F204" s="17">
        <f>G204+H204+I207+K204</f>
        <v>25000000</v>
      </c>
      <c r="G204" s="17">
        <f>SUM(G208:G215)</f>
        <v>0</v>
      </c>
      <c r="H204" s="17">
        <f>SUM(H208:H215)</f>
        <v>25000000</v>
      </c>
      <c r="I204" s="14" t="s">
        <v>13</v>
      </c>
      <c r="J204" s="14">
        <f>SUM(J208,J212)</f>
        <v>0</v>
      </c>
      <c r="K204" s="17">
        <f>SUM(K208:K215)</f>
        <v>0</v>
      </c>
      <c r="L204" s="17">
        <f>SUM(L208:L215)</f>
        <v>2300000</v>
      </c>
      <c r="M204" s="17">
        <f>SUM(M208:M215)</f>
        <v>0</v>
      </c>
      <c r="N204" s="17">
        <f>SUM(N208:N215)</f>
        <v>0</v>
      </c>
      <c r="O204" s="17">
        <f>SUM(O208:O215)</f>
        <v>0</v>
      </c>
      <c r="P204" s="20" t="s">
        <v>11</v>
      </c>
    </row>
    <row r="205" spans="1:16" ht="19.5" customHeight="1">
      <c r="A205" s="65"/>
      <c r="B205" s="43"/>
      <c r="C205" s="43"/>
      <c r="D205" s="45"/>
      <c r="E205" s="18"/>
      <c r="F205" s="18"/>
      <c r="G205" s="18"/>
      <c r="H205" s="18"/>
      <c r="I205" s="8" t="s">
        <v>14</v>
      </c>
      <c r="J205" s="8">
        <f>SUM(J209,J213)</f>
        <v>0</v>
      </c>
      <c r="K205" s="18"/>
      <c r="L205" s="18"/>
      <c r="M205" s="18"/>
      <c r="N205" s="18"/>
      <c r="O205" s="18"/>
      <c r="P205" s="21"/>
    </row>
    <row r="206" spans="1:16" ht="19.5" customHeight="1">
      <c r="A206" s="65"/>
      <c r="B206" s="43"/>
      <c r="C206" s="43"/>
      <c r="D206" s="45"/>
      <c r="E206" s="18"/>
      <c r="F206" s="18"/>
      <c r="G206" s="18"/>
      <c r="H206" s="18"/>
      <c r="I206" s="8" t="s">
        <v>15</v>
      </c>
      <c r="J206" s="8">
        <f>SUM(J210,J214)</f>
        <v>0</v>
      </c>
      <c r="K206" s="18"/>
      <c r="L206" s="18"/>
      <c r="M206" s="18"/>
      <c r="N206" s="18"/>
      <c r="O206" s="18"/>
      <c r="P206" s="21"/>
    </row>
    <row r="207" spans="1:16" ht="19.5" customHeight="1" thickBot="1">
      <c r="A207" s="66"/>
      <c r="B207" s="44"/>
      <c r="C207" s="44"/>
      <c r="D207" s="46"/>
      <c r="E207" s="19"/>
      <c r="F207" s="19"/>
      <c r="G207" s="19"/>
      <c r="H207" s="19"/>
      <c r="I207" s="60">
        <f>SUM(J204:J206)</f>
        <v>0</v>
      </c>
      <c r="J207" s="61"/>
      <c r="K207" s="19"/>
      <c r="L207" s="19"/>
      <c r="M207" s="19"/>
      <c r="N207" s="19"/>
      <c r="O207" s="19"/>
      <c r="P207" s="22"/>
    </row>
    <row r="208" spans="1:16" ht="12" customHeight="1">
      <c r="A208" s="57">
        <v>4.1</v>
      </c>
      <c r="B208" s="33" t="s">
        <v>90</v>
      </c>
      <c r="C208" s="34"/>
      <c r="D208" s="35"/>
      <c r="E208" s="17">
        <f>SUM(F208,L208:O211)</f>
        <v>25000000</v>
      </c>
      <c r="F208" s="18">
        <f>G208+H208+I211+K208</f>
        <v>25000000</v>
      </c>
      <c r="G208" s="17"/>
      <c r="H208" s="17">
        <v>25000000</v>
      </c>
      <c r="I208" s="7" t="s">
        <v>13</v>
      </c>
      <c r="J208" s="7"/>
      <c r="K208" s="17"/>
      <c r="L208" s="17"/>
      <c r="M208" s="17"/>
      <c r="N208" s="17"/>
      <c r="O208" s="17"/>
      <c r="P208" s="21" t="s">
        <v>11</v>
      </c>
    </row>
    <row r="209" spans="1:16" ht="12" customHeight="1">
      <c r="A209" s="63"/>
      <c r="B209" s="36"/>
      <c r="C209" s="37"/>
      <c r="D209" s="38"/>
      <c r="E209" s="18"/>
      <c r="F209" s="18"/>
      <c r="G209" s="18"/>
      <c r="H209" s="18"/>
      <c r="I209" s="8" t="s">
        <v>14</v>
      </c>
      <c r="J209" s="8"/>
      <c r="K209" s="18"/>
      <c r="L209" s="18"/>
      <c r="M209" s="18"/>
      <c r="N209" s="18"/>
      <c r="O209" s="18"/>
      <c r="P209" s="21"/>
    </row>
    <row r="210" spans="1:16" ht="12" customHeight="1">
      <c r="A210" s="63"/>
      <c r="B210" s="36"/>
      <c r="C210" s="37"/>
      <c r="D210" s="38"/>
      <c r="E210" s="18"/>
      <c r="F210" s="18"/>
      <c r="G210" s="18"/>
      <c r="H210" s="18"/>
      <c r="I210" s="8" t="s">
        <v>15</v>
      </c>
      <c r="J210" s="8"/>
      <c r="K210" s="18"/>
      <c r="L210" s="18"/>
      <c r="M210" s="18"/>
      <c r="N210" s="18"/>
      <c r="O210" s="18"/>
      <c r="P210" s="21"/>
    </row>
    <row r="211" spans="1:16" ht="12" customHeight="1" thickBot="1">
      <c r="A211" s="64"/>
      <c r="B211" s="39"/>
      <c r="C211" s="40"/>
      <c r="D211" s="41"/>
      <c r="E211" s="19"/>
      <c r="F211" s="19"/>
      <c r="G211" s="19"/>
      <c r="H211" s="19"/>
      <c r="I211" s="60">
        <f>SUM(J208:J210)</f>
        <v>0</v>
      </c>
      <c r="J211" s="61"/>
      <c r="K211" s="19"/>
      <c r="L211" s="19"/>
      <c r="M211" s="19"/>
      <c r="N211" s="19"/>
      <c r="O211" s="19"/>
      <c r="P211" s="22"/>
    </row>
    <row r="212" spans="1:16" ht="12" customHeight="1">
      <c r="A212" s="57" t="s">
        <v>35</v>
      </c>
      <c r="B212" s="33" t="s">
        <v>109</v>
      </c>
      <c r="C212" s="34"/>
      <c r="D212" s="35"/>
      <c r="E212" s="17">
        <f>SUM(F212,L212:O215)</f>
        <v>2300000</v>
      </c>
      <c r="F212" s="18">
        <f>G212+H212+I215+K212</f>
        <v>0</v>
      </c>
      <c r="G212" s="17"/>
      <c r="H212" s="17"/>
      <c r="I212" s="7" t="s">
        <v>13</v>
      </c>
      <c r="J212" s="7"/>
      <c r="K212" s="17"/>
      <c r="L212" s="17">
        <v>2300000</v>
      </c>
      <c r="M212" s="17"/>
      <c r="N212" s="17"/>
      <c r="O212" s="17"/>
      <c r="P212" s="21" t="s">
        <v>11</v>
      </c>
    </row>
    <row r="213" spans="1:16" ht="12" customHeight="1">
      <c r="A213" s="63"/>
      <c r="B213" s="36"/>
      <c r="C213" s="47"/>
      <c r="D213" s="38"/>
      <c r="E213" s="18"/>
      <c r="F213" s="18"/>
      <c r="G213" s="18"/>
      <c r="H213" s="18"/>
      <c r="I213" s="8" t="s">
        <v>14</v>
      </c>
      <c r="J213" s="8"/>
      <c r="K213" s="18"/>
      <c r="L213" s="18"/>
      <c r="M213" s="18"/>
      <c r="N213" s="18"/>
      <c r="O213" s="18"/>
      <c r="P213" s="21"/>
    </row>
    <row r="214" spans="1:16" ht="12" customHeight="1">
      <c r="A214" s="63"/>
      <c r="B214" s="36"/>
      <c r="C214" s="47"/>
      <c r="D214" s="38"/>
      <c r="E214" s="18"/>
      <c r="F214" s="18"/>
      <c r="G214" s="18"/>
      <c r="H214" s="18"/>
      <c r="I214" s="8" t="s">
        <v>15</v>
      </c>
      <c r="J214" s="8"/>
      <c r="K214" s="18"/>
      <c r="L214" s="18"/>
      <c r="M214" s="18"/>
      <c r="N214" s="18"/>
      <c r="O214" s="18"/>
      <c r="P214" s="21"/>
    </row>
    <row r="215" spans="1:16" ht="12" customHeight="1" thickBot="1">
      <c r="A215" s="64"/>
      <c r="B215" s="39"/>
      <c r="C215" s="40"/>
      <c r="D215" s="41"/>
      <c r="E215" s="19"/>
      <c r="F215" s="18"/>
      <c r="G215" s="18"/>
      <c r="H215" s="18"/>
      <c r="I215" s="60">
        <f>SUM(J212:J214)</f>
        <v>0</v>
      </c>
      <c r="J215" s="61"/>
      <c r="K215" s="19"/>
      <c r="L215" s="19"/>
      <c r="M215" s="19"/>
      <c r="N215" s="19"/>
      <c r="O215" s="19"/>
      <c r="P215" s="22"/>
    </row>
    <row r="216" spans="1:16" ht="19.5" customHeight="1">
      <c r="A216" s="88" t="s">
        <v>117</v>
      </c>
      <c r="B216" s="42">
        <v>801</v>
      </c>
      <c r="C216" s="103" t="s">
        <v>122</v>
      </c>
      <c r="D216" s="25" t="s">
        <v>120</v>
      </c>
      <c r="E216" s="17">
        <f>SUM(F216,L216:O219)</f>
        <v>10400000</v>
      </c>
      <c r="F216" s="17">
        <f>G216+H216+I219+K216</f>
        <v>400000</v>
      </c>
      <c r="G216" s="17">
        <v>100000</v>
      </c>
      <c r="H216" s="17"/>
      <c r="I216" s="14" t="s">
        <v>13</v>
      </c>
      <c r="J216" s="14"/>
      <c r="K216" s="17"/>
      <c r="L216" s="17">
        <v>4000000</v>
      </c>
      <c r="M216" s="17">
        <v>6000000</v>
      </c>
      <c r="N216" s="17"/>
      <c r="O216" s="17"/>
      <c r="P216" s="20" t="s">
        <v>11</v>
      </c>
    </row>
    <row r="217" spans="1:16" ht="19.5" customHeight="1">
      <c r="A217" s="65"/>
      <c r="B217" s="43"/>
      <c r="C217" s="43"/>
      <c r="D217" s="45"/>
      <c r="E217" s="18"/>
      <c r="F217" s="18"/>
      <c r="G217" s="18"/>
      <c r="H217" s="18"/>
      <c r="I217" s="8" t="s">
        <v>14</v>
      </c>
      <c r="J217" s="8"/>
      <c r="K217" s="18"/>
      <c r="L217" s="18"/>
      <c r="M217" s="18"/>
      <c r="N217" s="18"/>
      <c r="O217" s="18"/>
      <c r="P217" s="21"/>
    </row>
    <row r="218" spans="1:16" ht="19.5" customHeight="1">
      <c r="A218" s="65"/>
      <c r="B218" s="43"/>
      <c r="C218" s="43"/>
      <c r="D218" s="45"/>
      <c r="E218" s="18"/>
      <c r="F218" s="18"/>
      <c r="G218" s="18"/>
      <c r="H218" s="18"/>
      <c r="I218" s="8" t="s">
        <v>15</v>
      </c>
      <c r="J218" s="8">
        <v>300000</v>
      </c>
      <c r="K218" s="18"/>
      <c r="L218" s="18"/>
      <c r="M218" s="18"/>
      <c r="N218" s="18"/>
      <c r="O218" s="18"/>
      <c r="P218" s="21"/>
    </row>
    <row r="219" spans="1:16" ht="19.5" customHeight="1" thickBot="1">
      <c r="A219" s="66"/>
      <c r="B219" s="44"/>
      <c r="C219" s="44"/>
      <c r="D219" s="46"/>
      <c r="E219" s="19"/>
      <c r="F219" s="19"/>
      <c r="G219" s="19"/>
      <c r="H219" s="19"/>
      <c r="I219" s="60">
        <f>SUM(J216:J218)</f>
        <v>300000</v>
      </c>
      <c r="J219" s="61"/>
      <c r="K219" s="19"/>
      <c r="L219" s="19"/>
      <c r="M219" s="19"/>
      <c r="N219" s="19"/>
      <c r="O219" s="19"/>
      <c r="P219" s="22"/>
    </row>
    <row r="220" spans="1:16" ht="19.5" customHeight="1">
      <c r="A220" s="88" t="s">
        <v>118</v>
      </c>
      <c r="B220" s="42">
        <v>801</v>
      </c>
      <c r="C220" s="42" t="s">
        <v>121</v>
      </c>
      <c r="D220" s="25" t="s">
        <v>116</v>
      </c>
      <c r="E220" s="17">
        <f>SUM(F220,L220:O223)</f>
        <v>8400000</v>
      </c>
      <c r="F220" s="17">
        <f>G220+H220+I223+K220</f>
        <v>0</v>
      </c>
      <c r="G220" s="17"/>
      <c r="H220" s="17"/>
      <c r="I220" s="14" t="s">
        <v>13</v>
      </c>
      <c r="J220" s="14"/>
      <c r="K220" s="17"/>
      <c r="L220" s="17">
        <v>400000</v>
      </c>
      <c r="M220" s="17">
        <v>8000000</v>
      </c>
      <c r="N220" s="17"/>
      <c r="O220" s="17"/>
      <c r="P220" s="20" t="s">
        <v>11</v>
      </c>
    </row>
    <row r="221" spans="1:16" ht="19.5" customHeight="1">
      <c r="A221" s="65"/>
      <c r="B221" s="43"/>
      <c r="C221" s="43"/>
      <c r="D221" s="45"/>
      <c r="E221" s="18"/>
      <c r="F221" s="18"/>
      <c r="G221" s="18"/>
      <c r="H221" s="18"/>
      <c r="I221" s="8" t="s">
        <v>14</v>
      </c>
      <c r="J221" s="8"/>
      <c r="K221" s="18"/>
      <c r="L221" s="18"/>
      <c r="M221" s="18"/>
      <c r="N221" s="18"/>
      <c r="O221" s="18"/>
      <c r="P221" s="21"/>
    </row>
    <row r="222" spans="1:16" ht="19.5" customHeight="1">
      <c r="A222" s="65"/>
      <c r="B222" s="43"/>
      <c r="C222" s="43"/>
      <c r="D222" s="45"/>
      <c r="E222" s="18"/>
      <c r="F222" s="18"/>
      <c r="G222" s="18"/>
      <c r="H222" s="18"/>
      <c r="I222" s="8" t="s">
        <v>15</v>
      </c>
      <c r="J222" s="8"/>
      <c r="K222" s="18"/>
      <c r="L222" s="18"/>
      <c r="M222" s="18"/>
      <c r="N222" s="18"/>
      <c r="O222" s="18"/>
      <c r="P222" s="21"/>
    </row>
    <row r="223" spans="1:16" ht="19.5" customHeight="1" thickBot="1">
      <c r="A223" s="66"/>
      <c r="B223" s="44"/>
      <c r="C223" s="44"/>
      <c r="D223" s="46"/>
      <c r="E223" s="19"/>
      <c r="F223" s="19"/>
      <c r="G223" s="19"/>
      <c r="H223" s="19"/>
      <c r="I223" s="60">
        <f>SUM(J220:J222)</f>
        <v>0</v>
      </c>
      <c r="J223" s="61"/>
      <c r="K223" s="19"/>
      <c r="L223" s="19"/>
      <c r="M223" s="19"/>
      <c r="N223" s="19"/>
      <c r="O223" s="19"/>
      <c r="P223" s="22"/>
    </row>
    <row r="224" spans="1:16" ht="19.5" customHeight="1">
      <c r="A224" s="88" t="s">
        <v>119</v>
      </c>
      <c r="B224" s="42">
        <v>926</v>
      </c>
      <c r="C224" s="42">
        <v>92601</v>
      </c>
      <c r="D224" s="25" t="s">
        <v>84</v>
      </c>
      <c r="E224" s="17">
        <f>SUM(F224,L224:O227)</f>
        <v>2240000</v>
      </c>
      <c r="F224" s="17">
        <f>G224+H224+I227+K224</f>
        <v>240000</v>
      </c>
      <c r="G224" s="17">
        <v>60000</v>
      </c>
      <c r="H224" s="17"/>
      <c r="I224" s="14" t="s">
        <v>13</v>
      </c>
      <c r="J224" s="14"/>
      <c r="K224" s="17"/>
      <c r="L224" s="17">
        <v>2000000</v>
      </c>
      <c r="M224" s="17"/>
      <c r="N224" s="17"/>
      <c r="O224" s="17"/>
      <c r="P224" s="20" t="s">
        <v>11</v>
      </c>
    </row>
    <row r="225" spans="1:16" ht="19.5" customHeight="1">
      <c r="A225" s="65"/>
      <c r="B225" s="43"/>
      <c r="C225" s="43"/>
      <c r="D225" s="45"/>
      <c r="E225" s="18"/>
      <c r="F225" s="18"/>
      <c r="G225" s="18"/>
      <c r="H225" s="18"/>
      <c r="I225" s="8" t="s">
        <v>14</v>
      </c>
      <c r="J225" s="8"/>
      <c r="K225" s="18"/>
      <c r="L225" s="18"/>
      <c r="M225" s="18"/>
      <c r="N225" s="18"/>
      <c r="O225" s="18"/>
      <c r="P225" s="21"/>
    </row>
    <row r="226" spans="1:16" ht="19.5" customHeight="1">
      <c r="A226" s="65"/>
      <c r="B226" s="43"/>
      <c r="C226" s="43"/>
      <c r="D226" s="45"/>
      <c r="E226" s="18"/>
      <c r="F226" s="18"/>
      <c r="G226" s="18"/>
      <c r="H226" s="18"/>
      <c r="I226" s="8" t="s">
        <v>15</v>
      </c>
      <c r="J226" s="8">
        <v>180000</v>
      </c>
      <c r="K226" s="18"/>
      <c r="L226" s="18"/>
      <c r="M226" s="18"/>
      <c r="N226" s="18"/>
      <c r="O226" s="18"/>
      <c r="P226" s="21"/>
    </row>
    <row r="227" spans="1:16" ht="19.5" customHeight="1" thickBot="1">
      <c r="A227" s="66"/>
      <c r="B227" s="44"/>
      <c r="C227" s="44"/>
      <c r="D227" s="46"/>
      <c r="E227" s="19"/>
      <c r="F227" s="19"/>
      <c r="G227" s="19"/>
      <c r="H227" s="19"/>
      <c r="I227" s="60">
        <f>SUM(J224:J226)</f>
        <v>180000</v>
      </c>
      <c r="J227" s="61"/>
      <c r="K227" s="19"/>
      <c r="L227" s="19"/>
      <c r="M227" s="19"/>
      <c r="N227" s="19"/>
      <c r="O227" s="19"/>
      <c r="P227" s="22"/>
    </row>
    <row r="228" spans="1:16" ht="12.75">
      <c r="A228" s="9"/>
      <c r="B228" s="10"/>
      <c r="C228" s="10"/>
      <c r="D228" s="10"/>
      <c r="E228" s="11"/>
      <c r="F228" s="13"/>
      <c r="G228" s="13"/>
      <c r="H228" s="13"/>
      <c r="I228" s="11"/>
      <c r="J228" s="11"/>
      <c r="K228" s="11"/>
      <c r="L228" s="11"/>
      <c r="M228" s="11"/>
      <c r="N228" s="11"/>
      <c r="O228" s="11"/>
      <c r="P228" s="12"/>
    </row>
    <row r="229" spans="1:10" ht="12.75">
      <c r="A229" s="62" t="s">
        <v>72</v>
      </c>
      <c r="B229" s="62"/>
      <c r="C229" s="62"/>
      <c r="D229" s="62"/>
      <c r="E229" s="62"/>
      <c r="F229" s="62"/>
      <c r="G229" s="62"/>
      <c r="H229" s="62"/>
      <c r="I229" s="62"/>
      <c r="J229" s="62"/>
    </row>
    <row r="230" spans="1:10" ht="12.75">
      <c r="A230" s="56" t="s">
        <v>124</v>
      </c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2.75">
      <c r="A231" s="56" t="s">
        <v>16</v>
      </c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2.75">
      <c r="A232" s="56" t="s">
        <v>73</v>
      </c>
      <c r="B232" s="56"/>
      <c r="C232" s="56"/>
      <c r="D232" s="56"/>
      <c r="E232" s="56"/>
      <c r="F232" s="56"/>
      <c r="G232" s="56"/>
      <c r="H232" s="56"/>
      <c r="I232" s="56"/>
      <c r="J232" s="56"/>
    </row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304" ht="12.75"/>
    <row r="305" ht="12.75"/>
    <row r="306" ht="12.75"/>
    <row r="307" ht="12.75"/>
    <row r="308" ht="12.75"/>
    <row r="309" ht="12.75"/>
  </sheetData>
  <mergeCells count="750">
    <mergeCell ref="P216:P219"/>
    <mergeCell ref="I219:J219"/>
    <mergeCell ref="K216:K219"/>
    <mergeCell ref="L216:L219"/>
    <mergeCell ref="M216:M219"/>
    <mergeCell ref="N216:N219"/>
    <mergeCell ref="P220:P223"/>
    <mergeCell ref="I223:J223"/>
    <mergeCell ref="A216:A219"/>
    <mergeCell ref="B216:B219"/>
    <mergeCell ref="C216:C219"/>
    <mergeCell ref="D216:D219"/>
    <mergeCell ref="E216:E219"/>
    <mergeCell ref="F216:F219"/>
    <mergeCell ref="G216:G219"/>
    <mergeCell ref="O216:O219"/>
    <mergeCell ref="L220:L223"/>
    <mergeCell ref="M220:M223"/>
    <mergeCell ref="N220:N223"/>
    <mergeCell ref="O220:O223"/>
    <mergeCell ref="E220:E223"/>
    <mergeCell ref="F220:F223"/>
    <mergeCell ref="G220:G223"/>
    <mergeCell ref="K220:K223"/>
    <mergeCell ref="A220:A223"/>
    <mergeCell ref="B220:B223"/>
    <mergeCell ref="C220:C223"/>
    <mergeCell ref="D220:D223"/>
    <mergeCell ref="B20:D23"/>
    <mergeCell ref="E20:E23"/>
    <mergeCell ref="F20:F23"/>
    <mergeCell ref="L20:L23"/>
    <mergeCell ref="K20:K23"/>
    <mergeCell ref="I23:J23"/>
    <mergeCell ref="G20:G23"/>
    <mergeCell ref="H20:H23"/>
    <mergeCell ref="O164:O167"/>
    <mergeCell ref="P164:P167"/>
    <mergeCell ref="P212:P215"/>
    <mergeCell ref="I215:J215"/>
    <mergeCell ref="N212:N215"/>
    <mergeCell ref="O212:O215"/>
    <mergeCell ref="L212:L215"/>
    <mergeCell ref="M212:M215"/>
    <mergeCell ref="K212:K215"/>
    <mergeCell ref="I167:J167"/>
    <mergeCell ref="M20:M23"/>
    <mergeCell ref="N20:N23"/>
    <mergeCell ref="O64:O67"/>
    <mergeCell ref="P64:P67"/>
    <mergeCell ref="N64:N67"/>
    <mergeCell ref="O20:O23"/>
    <mergeCell ref="P20:P23"/>
    <mergeCell ref="M52:M55"/>
    <mergeCell ref="N52:N55"/>
    <mergeCell ref="N60:N63"/>
    <mergeCell ref="G212:G215"/>
    <mergeCell ref="H212:H215"/>
    <mergeCell ref="H224:H227"/>
    <mergeCell ref="G224:G227"/>
    <mergeCell ref="H220:H223"/>
    <mergeCell ref="H216:H219"/>
    <mergeCell ref="M64:M67"/>
    <mergeCell ref="B224:B227"/>
    <mergeCell ref="A212:A215"/>
    <mergeCell ref="B212:D215"/>
    <mergeCell ref="E212:E215"/>
    <mergeCell ref="A224:A227"/>
    <mergeCell ref="C224:C227"/>
    <mergeCell ref="D224:D227"/>
    <mergeCell ref="F224:F227"/>
    <mergeCell ref="F212:F215"/>
    <mergeCell ref="A3:P3"/>
    <mergeCell ref="I163:J163"/>
    <mergeCell ref="B16:D19"/>
    <mergeCell ref="A16:A19"/>
    <mergeCell ref="P8:P11"/>
    <mergeCell ref="L8:L11"/>
    <mergeCell ref="K8:K11"/>
    <mergeCell ref="H8:H11"/>
    <mergeCell ref="I67:J67"/>
    <mergeCell ref="K64:K67"/>
    <mergeCell ref="H64:H67"/>
    <mergeCell ref="B84:D87"/>
    <mergeCell ref="B76:D79"/>
    <mergeCell ref="F64:F67"/>
    <mergeCell ref="B72:D75"/>
    <mergeCell ref="E84:E87"/>
    <mergeCell ref="B80:D83"/>
    <mergeCell ref="H80:H83"/>
    <mergeCell ref="H76:H79"/>
    <mergeCell ref="F164:F167"/>
    <mergeCell ref="G164:G167"/>
    <mergeCell ref="H164:H167"/>
    <mergeCell ref="A68:A71"/>
    <mergeCell ref="A164:A167"/>
    <mergeCell ref="B164:D167"/>
    <mergeCell ref="E164:E167"/>
    <mergeCell ref="A140:A143"/>
    <mergeCell ref="E140:E143"/>
    <mergeCell ref="C148:C151"/>
    <mergeCell ref="G200:G203"/>
    <mergeCell ref="B200:D203"/>
    <mergeCell ref="A52:A55"/>
    <mergeCell ref="A64:A67"/>
    <mergeCell ref="A56:A59"/>
    <mergeCell ref="G156:G159"/>
    <mergeCell ref="G80:G83"/>
    <mergeCell ref="B88:D91"/>
    <mergeCell ref="E80:E83"/>
    <mergeCell ref="A60:A63"/>
    <mergeCell ref="A200:A203"/>
    <mergeCell ref="E200:E203"/>
    <mergeCell ref="A168:A171"/>
    <mergeCell ref="B168:D171"/>
    <mergeCell ref="E168:E171"/>
    <mergeCell ref="P196:P199"/>
    <mergeCell ref="I199:J199"/>
    <mergeCell ref="H200:H203"/>
    <mergeCell ref="K200:K203"/>
    <mergeCell ref="L200:L203"/>
    <mergeCell ref="I203:J203"/>
    <mergeCell ref="M200:M203"/>
    <mergeCell ref="N200:N203"/>
    <mergeCell ref="O200:O203"/>
    <mergeCell ref="P200:P203"/>
    <mergeCell ref="L196:L199"/>
    <mergeCell ref="M196:M199"/>
    <mergeCell ref="N196:N199"/>
    <mergeCell ref="O196:O199"/>
    <mergeCell ref="O192:O195"/>
    <mergeCell ref="P192:P195"/>
    <mergeCell ref="I195:J195"/>
    <mergeCell ref="A196:A199"/>
    <mergeCell ref="E196:E199"/>
    <mergeCell ref="F196:F199"/>
    <mergeCell ref="G196:G199"/>
    <mergeCell ref="B196:D199"/>
    <mergeCell ref="H196:H199"/>
    <mergeCell ref="K196:K199"/>
    <mergeCell ref="K192:K195"/>
    <mergeCell ref="L192:L195"/>
    <mergeCell ref="M192:M195"/>
    <mergeCell ref="N192:N195"/>
    <mergeCell ref="I191:J191"/>
    <mergeCell ref="A192:A195"/>
    <mergeCell ref="E192:E195"/>
    <mergeCell ref="F192:F195"/>
    <mergeCell ref="G192:G195"/>
    <mergeCell ref="B192:D195"/>
    <mergeCell ref="H192:H195"/>
    <mergeCell ref="M188:M191"/>
    <mergeCell ref="N188:N191"/>
    <mergeCell ref="O188:O191"/>
    <mergeCell ref="P188:P191"/>
    <mergeCell ref="P184:P187"/>
    <mergeCell ref="I187:J187"/>
    <mergeCell ref="A188:A191"/>
    <mergeCell ref="E188:E191"/>
    <mergeCell ref="F188:F191"/>
    <mergeCell ref="G188:G191"/>
    <mergeCell ref="B188:D191"/>
    <mergeCell ref="H188:H191"/>
    <mergeCell ref="K188:K191"/>
    <mergeCell ref="L188:L191"/>
    <mergeCell ref="L184:L187"/>
    <mergeCell ref="M184:M187"/>
    <mergeCell ref="N184:N187"/>
    <mergeCell ref="O184:O187"/>
    <mergeCell ref="G184:G187"/>
    <mergeCell ref="B184:D187"/>
    <mergeCell ref="H184:H187"/>
    <mergeCell ref="K184:K187"/>
    <mergeCell ref="M180:M183"/>
    <mergeCell ref="N180:N183"/>
    <mergeCell ref="O180:O183"/>
    <mergeCell ref="P180:P183"/>
    <mergeCell ref="G180:G183"/>
    <mergeCell ref="B180:D183"/>
    <mergeCell ref="H180:H183"/>
    <mergeCell ref="E176:E179"/>
    <mergeCell ref="G176:G179"/>
    <mergeCell ref="F180:F183"/>
    <mergeCell ref="B176:D179"/>
    <mergeCell ref="I179:J179"/>
    <mergeCell ref="H176:H179"/>
    <mergeCell ref="H156:H159"/>
    <mergeCell ref="K132:K135"/>
    <mergeCell ref="H136:H139"/>
    <mergeCell ref="I139:J139"/>
    <mergeCell ref="K136:K139"/>
    <mergeCell ref="I147:J147"/>
    <mergeCell ref="K160:K163"/>
    <mergeCell ref="I151:J151"/>
    <mergeCell ref="L72:L75"/>
    <mergeCell ref="I55:J55"/>
    <mergeCell ref="I79:J79"/>
    <mergeCell ref="K68:K71"/>
    <mergeCell ref="K76:K79"/>
    <mergeCell ref="K52:K55"/>
    <mergeCell ref="L52:L55"/>
    <mergeCell ref="L64:L67"/>
    <mergeCell ref="P156:P159"/>
    <mergeCell ref="K148:K151"/>
    <mergeCell ref="P152:P155"/>
    <mergeCell ref="N152:N155"/>
    <mergeCell ref="K156:K159"/>
    <mergeCell ref="L156:L159"/>
    <mergeCell ref="P148:P151"/>
    <mergeCell ref="O148:O151"/>
    <mergeCell ref="O152:O155"/>
    <mergeCell ref="L152:L155"/>
    <mergeCell ref="P140:P143"/>
    <mergeCell ref="A144:A147"/>
    <mergeCell ref="E144:E147"/>
    <mergeCell ref="F144:F147"/>
    <mergeCell ref="G144:G147"/>
    <mergeCell ref="B144:D147"/>
    <mergeCell ref="H144:H147"/>
    <mergeCell ref="K144:K147"/>
    <mergeCell ref="P144:P147"/>
    <mergeCell ref="F140:F143"/>
    <mergeCell ref="D148:D151"/>
    <mergeCell ref="H148:H151"/>
    <mergeCell ref="B156:D159"/>
    <mergeCell ref="E156:E159"/>
    <mergeCell ref="F156:F159"/>
    <mergeCell ref="E148:E151"/>
    <mergeCell ref="F148:F151"/>
    <mergeCell ref="B148:B151"/>
    <mergeCell ref="A160:A163"/>
    <mergeCell ref="B160:D163"/>
    <mergeCell ref="E160:E163"/>
    <mergeCell ref="F160:F163"/>
    <mergeCell ref="G160:G163"/>
    <mergeCell ref="H160:H163"/>
    <mergeCell ref="A156:A159"/>
    <mergeCell ref="A148:A151"/>
    <mergeCell ref="A152:A155"/>
    <mergeCell ref="H152:H155"/>
    <mergeCell ref="E152:E155"/>
    <mergeCell ref="F152:F155"/>
    <mergeCell ref="B152:D155"/>
    <mergeCell ref="G152:G155"/>
    <mergeCell ref="B140:D143"/>
    <mergeCell ref="M136:M139"/>
    <mergeCell ref="L144:L147"/>
    <mergeCell ref="M144:M147"/>
    <mergeCell ref="G140:G143"/>
    <mergeCell ref="K140:K143"/>
    <mergeCell ref="L136:L139"/>
    <mergeCell ref="N68:N71"/>
    <mergeCell ref="O68:O71"/>
    <mergeCell ref="N88:N91"/>
    <mergeCell ref="O88:O91"/>
    <mergeCell ref="N80:N83"/>
    <mergeCell ref="O80:O83"/>
    <mergeCell ref="N76:N79"/>
    <mergeCell ref="N72:N75"/>
    <mergeCell ref="O60:O63"/>
    <mergeCell ref="P60:P63"/>
    <mergeCell ref="P92:P95"/>
    <mergeCell ref="P76:P79"/>
    <mergeCell ref="P88:P91"/>
    <mergeCell ref="P84:P87"/>
    <mergeCell ref="P80:P83"/>
    <mergeCell ref="O84:O87"/>
    <mergeCell ref="O76:O79"/>
    <mergeCell ref="P68:P71"/>
    <mergeCell ref="O160:O163"/>
    <mergeCell ref="N132:N135"/>
    <mergeCell ref="O132:O135"/>
    <mergeCell ref="N156:N159"/>
    <mergeCell ref="O156:O159"/>
    <mergeCell ref="O136:O139"/>
    <mergeCell ref="N144:N147"/>
    <mergeCell ref="O144:O147"/>
    <mergeCell ref="L160:L163"/>
    <mergeCell ref="M140:M143"/>
    <mergeCell ref="N140:N143"/>
    <mergeCell ref="I63:J63"/>
    <mergeCell ref="K128:K131"/>
    <mergeCell ref="L128:L131"/>
    <mergeCell ref="M128:M131"/>
    <mergeCell ref="I131:J131"/>
    <mergeCell ref="M132:M135"/>
    <mergeCell ref="L132:L135"/>
    <mergeCell ref="N56:N59"/>
    <mergeCell ref="K60:K63"/>
    <mergeCell ref="L60:L63"/>
    <mergeCell ref="L56:L59"/>
    <mergeCell ref="M60:M63"/>
    <mergeCell ref="M48:M51"/>
    <mergeCell ref="I47:J47"/>
    <mergeCell ref="M44:M47"/>
    <mergeCell ref="N44:N47"/>
    <mergeCell ref="L44:L47"/>
    <mergeCell ref="K44:K47"/>
    <mergeCell ref="K48:K51"/>
    <mergeCell ref="L48:L51"/>
    <mergeCell ref="I51:J51"/>
    <mergeCell ref="N48:N51"/>
    <mergeCell ref="A136:A139"/>
    <mergeCell ref="E136:E139"/>
    <mergeCell ref="F136:F139"/>
    <mergeCell ref="G136:G139"/>
    <mergeCell ref="B136:D139"/>
    <mergeCell ref="A132:A135"/>
    <mergeCell ref="E132:E135"/>
    <mergeCell ref="F132:F135"/>
    <mergeCell ref="G132:G135"/>
    <mergeCell ref="B132:D135"/>
    <mergeCell ref="K124:K127"/>
    <mergeCell ref="L124:L127"/>
    <mergeCell ref="A128:A131"/>
    <mergeCell ref="E128:E131"/>
    <mergeCell ref="F128:F131"/>
    <mergeCell ref="G128:G131"/>
    <mergeCell ref="B128:D131"/>
    <mergeCell ref="A124:A127"/>
    <mergeCell ref="E124:E127"/>
    <mergeCell ref="F124:F127"/>
    <mergeCell ref="G124:G127"/>
    <mergeCell ref="B124:D127"/>
    <mergeCell ref="A120:A123"/>
    <mergeCell ref="E120:E123"/>
    <mergeCell ref="F120:F123"/>
    <mergeCell ref="G120:G123"/>
    <mergeCell ref="K120:K123"/>
    <mergeCell ref="L120:L123"/>
    <mergeCell ref="I123:J123"/>
    <mergeCell ref="N120:N123"/>
    <mergeCell ref="M120:M123"/>
    <mergeCell ref="A116:A119"/>
    <mergeCell ref="O56:O59"/>
    <mergeCell ref="P40:P43"/>
    <mergeCell ref="P56:P59"/>
    <mergeCell ref="O44:O47"/>
    <mergeCell ref="P44:P47"/>
    <mergeCell ref="O48:O51"/>
    <mergeCell ref="P48:P51"/>
    <mergeCell ref="O52:O55"/>
    <mergeCell ref="P52:P55"/>
    <mergeCell ref="E116:E119"/>
    <mergeCell ref="F116:F119"/>
    <mergeCell ref="F112:F115"/>
    <mergeCell ref="E108:E111"/>
    <mergeCell ref="F108:F111"/>
    <mergeCell ref="F88:F91"/>
    <mergeCell ref="G88:G91"/>
    <mergeCell ref="G84:G87"/>
    <mergeCell ref="E88:E91"/>
    <mergeCell ref="F36:F39"/>
    <mergeCell ref="A44:A47"/>
    <mergeCell ref="E100:E103"/>
    <mergeCell ref="F100:F103"/>
    <mergeCell ref="A72:A75"/>
    <mergeCell ref="B60:D63"/>
    <mergeCell ref="F44:F47"/>
    <mergeCell ref="A84:A87"/>
    <mergeCell ref="A88:A91"/>
    <mergeCell ref="A80:A83"/>
    <mergeCell ref="E48:E51"/>
    <mergeCell ref="F80:F83"/>
    <mergeCell ref="G60:G63"/>
    <mergeCell ref="F84:F87"/>
    <mergeCell ref="E72:E75"/>
    <mergeCell ref="F68:F71"/>
    <mergeCell ref="F72:F75"/>
    <mergeCell ref="E60:E63"/>
    <mergeCell ref="F60:F63"/>
    <mergeCell ref="E64:E67"/>
    <mergeCell ref="G52:G55"/>
    <mergeCell ref="E52:E55"/>
    <mergeCell ref="F52:F55"/>
    <mergeCell ref="B68:D71"/>
    <mergeCell ref="B64:D67"/>
    <mergeCell ref="G68:G71"/>
    <mergeCell ref="E68:E71"/>
    <mergeCell ref="G64:G67"/>
    <mergeCell ref="P12:P15"/>
    <mergeCell ref="P16:P19"/>
    <mergeCell ref="K12:K15"/>
    <mergeCell ref="M40:M43"/>
    <mergeCell ref="P32:P35"/>
    <mergeCell ref="P36:P39"/>
    <mergeCell ref="O36:O39"/>
    <mergeCell ref="N28:N31"/>
    <mergeCell ref="O40:O43"/>
    <mergeCell ref="O32:O35"/>
    <mergeCell ref="P204:P207"/>
    <mergeCell ref="O204:O207"/>
    <mergeCell ref="L204:L207"/>
    <mergeCell ref="I207:J207"/>
    <mergeCell ref="K204:K207"/>
    <mergeCell ref="M204:M207"/>
    <mergeCell ref="N204:N207"/>
    <mergeCell ref="G204:G207"/>
    <mergeCell ref="H204:H207"/>
    <mergeCell ref="M84:M87"/>
    <mergeCell ref="N84:N87"/>
    <mergeCell ref="K164:K167"/>
    <mergeCell ref="L164:L167"/>
    <mergeCell ref="M164:M167"/>
    <mergeCell ref="N164:N167"/>
    <mergeCell ref="M172:M175"/>
    <mergeCell ref="M156:M159"/>
    <mergeCell ref="K108:K111"/>
    <mergeCell ref="K104:K107"/>
    <mergeCell ref="I91:J91"/>
    <mergeCell ref="A176:A179"/>
    <mergeCell ref="A100:A103"/>
    <mergeCell ref="A108:A111"/>
    <mergeCell ref="G104:G107"/>
    <mergeCell ref="A104:A107"/>
    <mergeCell ref="E104:E107"/>
    <mergeCell ref="F104:F107"/>
    <mergeCell ref="P224:P227"/>
    <mergeCell ref="E28:E31"/>
    <mergeCell ref="F28:F31"/>
    <mergeCell ref="G28:G31"/>
    <mergeCell ref="H28:H31"/>
    <mergeCell ref="P28:P31"/>
    <mergeCell ref="E224:E227"/>
    <mergeCell ref="P208:P211"/>
    <mergeCell ref="K152:K155"/>
    <mergeCell ref="K88:K91"/>
    <mergeCell ref="O208:O211"/>
    <mergeCell ref="H68:H71"/>
    <mergeCell ref="M152:M155"/>
    <mergeCell ref="L88:L91"/>
    <mergeCell ref="M88:M91"/>
    <mergeCell ref="M148:M151"/>
    <mergeCell ref="H172:H175"/>
    <mergeCell ref="K112:K115"/>
    <mergeCell ref="H108:H111"/>
    <mergeCell ref="H104:H107"/>
    <mergeCell ref="M224:M227"/>
    <mergeCell ref="N224:N227"/>
    <mergeCell ref="O224:O227"/>
    <mergeCell ref="K224:K227"/>
    <mergeCell ref="A208:A211"/>
    <mergeCell ref="E208:E211"/>
    <mergeCell ref="I211:J211"/>
    <mergeCell ref="G208:G211"/>
    <mergeCell ref="H208:H211"/>
    <mergeCell ref="A204:A207"/>
    <mergeCell ref="E204:E207"/>
    <mergeCell ref="F204:F207"/>
    <mergeCell ref="F176:F179"/>
    <mergeCell ref="A180:A183"/>
    <mergeCell ref="E180:E183"/>
    <mergeCell ref="A184:A187"/>
    <mergeCell ref="E184:E187"/>
    <mergeCell ref="F184:F187"/>
    <mergeCell ref="F200:F203"/>
    <mergeCell ref="N112:N115"/>
    <mergeCell ref="A172:A175"/>
    <mergeCell ref="K172:K175"/>
    <mergeCell ref="L172:L175"/>
    <mergeCell ref="I175:J175"/>
    <mergeCell ref="E172:E175"/>
    <mergeCell ref="F172:F175"/>
    <mergeCell ref="G172:G175"/>
    <mergeCell ref="L148:L151"/>
    <mergeCell ref="N172:N175"/>
    <mergeCell ref="I227:J227"/>
    <mergeCell ref="M168:M171"/>
    <mergeCell ref="K168:K171"/>
    <mergeCell ref="L168:L171"/>
    <mergeCell ref="K176:K179"/>
    <mergeCell ref="L176:L179"/>
    <mergeCell ref="M176:M179"/>
    <mergeCell ref="K180:K183"/>
    <mergeCell ref="L180:L183"/>
    <mergeCell ref="I183:J183"/>
    <mergeCell ref="N176:N179"/>
    <mergeCell ref="N168:N171"/>
    <mergeCell ref="M160:M163"/>
    <mergeCell ref="N160:N163"/>
    <mergeCell ref="L100:L103"/>
    <mergeCell ref="M100:M103"/>
    <mergeCell ref="M104:M107"/>
    <mergeCell ref="M108:M111"/>
    <mergeCell ref="L104:L107"/>
    <mergeCell ref="M112:M115"/>
    <mergeCell ref="L112:L115"/>
    <mergeCell ref="L140:L143"/>
    <mergeCell ref="L108:L111"/>
    <mergeCell ref="L116:L119"/>
    <mergeCell ref="M124:M127"/>
    <mergeCell ref="N32:N35"/>
    <mergeCell ref="H72:H75"/>
    <mergeCell ref="K72:K75"/>
    <mergeCell ref="I99:J99"/>
    <mergeCell ref="I75:J75"/>
    <mergeCell ref="N96:N99"/>
    <mergeCell ref="N40:N43"/>
    <mergeCell ref="L76:L79"/>
    <mergeCell ref="M56:M59"/>
    <mergeCell ref="K56:K59"/>
    <mergeCell ref="P160:P163"/>
    <mergeCell ref="K96:K99"/>
    <mergeCell ref="O108:O111"/>
    <mergeCell ref="K116:K119"/>
    <mergeCell ref="M116:M119"/>
    <mergeCell ref="O96:O99"/>
    <mergeCell ref="N104:N107"/>
    <mergeCell ref="O140:O143"/>
    <mergeCell ref="N148:N151"/>
    <mergeCell ref="L96:L99"/>
    <mergeCell ref="C4:C6"/>
    <mergeCell ref="E32:E35"/>
    <mergeCell ref="M32:M35"/>
    <mergeCell ref="E12:E15"/>
    <mergeCell ref="G8:G11"/>
    <mergeCell ref="F8:F11"/>
    <mergeCell ref="B12:D15"/>
    <mergeCell ref="M8:M11"/>
    <mergeCell ref="E8:E11"/>
    <mergeCell ref="F12:F15"/>
    <mergeCell ref="A36:A39"/>
    <mergeCell ref="A4:A6"/>
    <mergeCell ref="A28:A31"/>
    <mergeCell ref="A32:A35"/>
    <mergeCell ref="A8:A11"/>
    <mergeCell ref="A12:A15"/>
    <mergeCell ref="A24:A27"/>
    <mergeCell ref="A20:A23"/>
    <mergeCell ref="B28:B31"/>
    <mergeCell ref="B32:D35"/>
    <mergeCell ref="F32:F35"/>
    <mergeCell ref="G32:G35"/>
    <mergeCell ref="D28:D31"/>
    <mergeCell ref="C28:C31"/>
    <mergeCell ref="P4:P6"/>
    <mergeCell ref="E4:E6"/>
    <mergeCell ref="N5:N6"/>
    <mergeCell ref="O5:O6"/>
    <mergeCell ref="F4:K4"/>
    <mergeCell ref="M5:M6"/>
    <mergeCell ref="L5:L6"/>
    <mergeCell ref="I6:J6"/>
    <mergeCell ref="K32:K35"/>
    <mergeCell ref="L32:L35"/>
    <mergeCell ref="K36:K39"/>
    <mergeCell ref="L36:L39"/>
    <mergeCell ref="L12:L15"/>
    <mergeCell ref="O16:O19"/>
    <mergeCell ref="I15:J15"/>
    <mergeCell ref="N8:N11"/>
    <mergeCell ref="M12:M15"/>
    <mergeCell ref="O12:O15"/>
    <mergeCell ref="N12:N15"/>
    <mergeCell ref="O8:O11"/>
    <mergeCell ref="H16:H19"/>
    <mergeCell ref="I11:J11"/>
    <mergeCell ref="H12:H15"/>
    <mergeCell ref="I35:J35"/>
    <mergeCell ref="H32:H35"/>
    <mergeCell ref="H24:H27"/>
    <mergeCell ref="I27:J27"/>
    <mergeCell ref="B4:B6"/>
    <mergeCell ref="E16:E19"/>
    <mergeCell ref="F16:F19"/>
    <mergeCell ref="G16:G19"/>
    <mergeCell ref="G5:K5"/>
    <mergeCell ref="F5:F6"/>
    <mergeCell ref="I7:J7"/>
    <mergeCell ref="G12:G15"/>
    <mergeCell ref="B8:D11"/>
    <mergeCell ref="D4:D6"/>
    <mergeCell ref="F48:F51"/>
    <mergeCell ref="O72:O75"/>
    <mergeCell ref="I71:J71"/>
    <mergeCell ref="M68:M71"/>
    <mergeCell ref="L68:L71"/>
    <mergeCell ref="M72:M75"/>
    <mergeCell ref="G48:G51"/>
    <mergeCell ref="G72:G75"/>
    <mergeCell ref="H60:H63"/>
    <mergeCell ref="H52:H55"/>
    <mergeCell ref="O100:O103"/>
    <mergeCell ref="L92:L95"/>
    <mergeCell ref="L84:L87"/>
    <mergeCell ref="K100:K103"/>
    <mergeCell ref="M96:M99"/>
    <mergeCell ref="N100:N103"/>
    <mergeCell ref="K84:K87"/>
    <mergeCell ref="O92:O95"/>
    <mergeCell ref="M92:M95"/>
    <mergeCell ref="N92:N95"/>
    <mergeCell ref="M80:M83"/>
    <mergeCell ref="L80:L83"/>
    <mergeCell ref="A76:A79"/>
    <mergeCell ref="E76:E79"/>
    <mergeCell ref="F76:F79"/>
    <mergeCell ref="G76:G79"/>
    <mergeCell ref="K80:K83"/>
    <mergeCell ref="M76:M79"/>
    <mergeCell ref="P116:P119"/>
    <mergeCell ref="P112:P115"/>
    <mergeCell ref="P124:P127"/>
    <mergeCell ref="P72:P75"/>
    <mergeCell ref="P104:P107"/>
    <mergeCell ref="P108:P111"/>
    <mergeCell ref="P120:P123"/>
    <mergeCell ref="P100:P103"/>
    <mergeCell ref="P96:P99"/>
    <mergeCell ref="N116:N119"/>
    <mergeCell ref="O120:O123"/>
    <mergeCell ref="O116:O119"/>
    <mergeCell ref="O128:O131"/>
    <mergeCell ref="N124:N127"/>
    <mergeCell ref="P128:P131"/>
    <mergeCell ref="P136:P139"/>
    <mergeCell ref="P132:P135"/>
    <mergeCell ref="K92:K95"/>
    <mergeCell ref="O112:O115"/>
    <mergeCell ref="N136:N139"/>
    <mergeCell ref="O104:O107"/>
    <mergeCell ref="O124:O127"/>
    <mergeCell ref="N108:N111"/>
    <mergeCell ref="N128:N131"/>
    <mergeCell ref="A96:A99"/>
    <mergeCell ref="E96:E99"/>
    <mergeCell ref="F96:F99"/>
    <mergeCell ref="I95:J95"/>
    <mergeCell ref="E92:E95"/>
    <mergeCell ref="F92:F95"/>
    <mergeCell ref="G96:G99"/>
    <mergeCell ref="A92:A95"/>
    <mergeCell ref="B92:B95"/>
    <mergeCell ref="I111:J111"/>
    <mergeCell ref="H100:H103"/>
    <mergeCell ref="I119:J119"/>
    <mergeCell ref="H140:H143"/>
    <mergeCell ref="H132:H135"/>
    <mergeCell ref="I143:J143"/>
    <mergeCell ref="I127:J127"/>
    <mergeCell ref="I135:J135"/>
    <mergeCell ref="H124:H127"/>
    <mergeCell ref="H128:H131"/>
    <mergeCell ref="A112:A115"/>
    <mergeCell ref="E112:E115"/>
    <mergeCell ref="B104:D107"/>
    <mergeCell ref="B108:D111"/>
    <mergeCell ref="O28:O31"/>
    <mergeCell ref="I19:J19"/>
    <mergeCell ref="L16:L19"/>
    <mergeCell ref="N16:N19"/>
    <mergeCell ref="K16:K19"/>
    <mergeCell ref="I31:J31"/>
    <mergeCell ref="M16:M19"/>
    <mergeCell ref="K28:K31"/>
    <mergeCell ref="M28:M31"/>
    <mergeCell ref="L28:L31"/>
    <mergeCell ref="F168:F171"/>
    <mergeCell ref="I171:J171"/>
    <mergeCell ref="I59:J59"/>
    <mergeCell ref="I83:J83"/>
    <mergeCell ref="I107:J107"/>
    <mergeCell ref="I87:J87"/>
    <mergeCell ref="I159:J159"/>
    <mergeCell ref="I155:J155"/>
    <mergeCell ref="I115:J115"/>
    <mergeCell ref="I103:J103"/>
    <mergeCell ref="H88:H91"/>
    <mergeCell ref="G116:G119"/>
    <mergeCell ref="H112:H115"/>
    <mergeCell ref="H120:H123"/>
    <mergeCell ref="G112:G115"/>
    <mergeCell ref="G108:G111"/>
    <mergeCell ref="G100:G103"/>
    <mergeCell ref="G92:G95"/>
    <mergeCell ref="H116:H119"/>
    <mergeCell ref="P168:P171"/>
    <mergeCell ref="O168:O171"/>
    <mergeCell ref="O172:O175"/>
    <mergeCell ref="P172:P175"/>
    <mergeCell ref="P176:P179"/>
    <mergeCell ref="A230:J230"/>
    <mergeCell ref="A231:J231"/>
    <mergeCell ref="A229:J229"/>
    <mergeCell ref="K208:K211"/>
    <mergeCell ref="N208:N211"/>
    <mergeCell ref="L208:L211"/>
    <mergeCell ref="M208:M211"/>
    <mergeCell ref="L224:L227"/>
    <mergeCell ref="F208:F211"/>
    <mergeCell ref="A40:A43"/>
    <mergeCell ref="O176:O179"/>
    <mergeCell ref="G44:G47"/>
    <mergeCell ref="H44:H47"/>
    <mergeCell ref="G168:G171"/>
    <mergeCell ref="H168:H171"/>
    <mergeCell ref="H92:H95"/>
    <mergeCell ref="H96:H99"/>
    <mergeCell ref="H84:H87"/>
    <mergeCell ref="G148:G151"/>
    <mergeCell ref="N36:N39"/>
    <mergeCell ref="M36:M39"/>
    <mergeCell ref="F40:F43"/>
    <mergeCell ref="B36:D39"/>
    <mergeCell ref="I43:J43"/>
    <mergeCell ref="H36:H39"/>
    <mergeCell ref="G36:G39"/>
    <mergeCell ref="I39:J39"/>
    <mergeCell ref="K40:K43"/>
    <mergeCell ref="L40:L43"/>
    <mergeCell ref="A232:J232"/>
    <mergeCell ref="G40:G43"/>
    <mergeCell ref="F56:F59"/>
    <mergeCell ref="H40:H43"/>
    <mergeCell ref="G56:G59"/>
    <mergeCell ref="H56:H59"/>
    <mergeCell ref="H48:H51"/>
    <mergeCell ref="B100:D103"/>
    <mergeCell ref="A48:A51"/>
    <mergeCell ref="B44:D47"/>
    <mergeCell ref="E36:E39"/>
    <mergeCell ref="D92:D95"/>
    <mergeCell ref="C92:C95"/>
    <mergeCell ref="B40:D43"/>
    <mergeCell ref="B56:D59"/>
    <mergeCell ref="E40:E43"/>
    <mergeCell ref="E56:E59"/>
    <mergeCell ref="E44:E47"/>
    <mergeCell ref="B52:D55"/>
    <mergeCell ref="B48:D51"/>
    <mergeCell ref="M2:P2"/>
    <mergeCell ref="B208:D211"/>
    <mergeCell ref="C204:C207"/>
    <mergeCell ref="D204:D207"/>
    <mergeCell ref="B204:B207"/>
    <mergeCell ref="B172:D175"/>
    <mergeCell ref="B112:D115"/>
    <mergeCell ref="B116:D119"/>
    <mergeCell ref="B120:D123"/>
    <mergeCell ref="B96:D99"/>
    <mergeCell ref="B24:D27"/>
    <mergeCell ref="E24:E27"/>
    <mergeCell ref="F24:F27"/>
    <mergeCell ref="G24:G27"/>
    <mergeCell ref="N24:N27"/>
    <mergeCell ref="O24:O27"/>
    <mergeCell ref="P24:P27"/>
    <mergeCell ref="K24:K27"/>
    <mergeCell ref="L24:L27"/>
    <mergeCell ref="M24:M27"/>
  </mergeCells>
  <printOptions horizontalCentered="1"/>
  <pageMargins left="0.5905511811023623" right="0.5905511811023623" top="0.5511811023622047" bottom="0.5511811023622047" header="0.5118110236220472" footer="0.5511811023622047"/>
  <pageSetup orientation="portrait" paperSize="8" scale="75" r:id="rId3"/>
  <rowBreaks count="2" manualBreakCount="2">
    <brk id="27" max="15" man="1"/>
    <brk id="13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Biuro Rady</cp:lastModifiedBy>
  <cp:lastPrinted>2007-03-20T07:40:12Z</cp:lastPrinted>
  <dcterms:created xsi:type="dcterms:W3CDTF">2006-11-03T09:54:10Z</dcterms:created>
  <dcterms:modified xsi:type="dcterms:W3CDTF">2007-05-14T07:37:15Z</dcterms:modified>
  <cp:category/>
  <cp:version/>
  <cp:contentType/>
  <cp:contentStatus/>
</cp:coreProperties>
</file>