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Plan wydatków na realizację WPI" sheetId="1" r:id="rId1"/>
    <sheet name="WPI" sheetId="2" r:id="rId2"/>
  </sheets>
  <definedNames>
    <definedName name="_xlnm.Print_Area" localSheetId="0">'Plan wydatków na realizację WPI'!$A:$IV</definedName>
  </definedNames>
  <calcPr fullCalcOnLoad="1"/>
</workbook>
</file>

<file path=xl/sharedStrings.xml><?xml version="1.0" encoding="utf-8"?>
<sst xmlns="http://schemas.openxmlformats.org/spreadsheetml/2006/main" count="212" uniqueCount="77">
  <si>
    <t>WIELOLETNI  PROGRAM  INWESTYCYJNY POWIATU WROCłAWSKIEGO NA  LATA  2003-2005 (Transport i Łączność, dział 600)</t>
  </si>
  <si>
    <t>L.p.</t>
  </si>
  <si>
    <t>Nazwa zadania, lokalizacja</t>
  </si>
  <si>
    <r>
      <t xml:space="preserve">Jednostka </t>
    </r>
    <r>
      <rPr>
        <b/>
        <sz val="6"/>
        <rFont val="Arial CE"/>
        <family val="2"/>
      </rPr>
      <t xml:space="preserve">Koordynująca </t>
    </r>
    <r>
      <rPr>
        <b/>
        <sz val="7"/>
        <rFont val="Arial CE"/>
        <family val="2"/>
      </rPr>
      <t xml:space="preserve"> i Jednostka Realizująca [*]</t>
    </r>
  </si>
  <si>
    <t>Okres realizacji                   [lata]</t>
  </si>
  <si>
    <t>Szacowany koszt całkowity                         [zł]</t>
  </si>
  <si>
    <t>w tym w latach:</t>
  </si>
  <si>
    <t>Środki własne</t>
  </si>
  <si>
    <t>Środki inne*</t>
  </si>
  <si>
    <t>Środki ogółem</t>
  </si>
  <si>
    <t>Transport i Łączność, dział 600</t>
  </si>
  <si>
    <t>POWIAT WROCŁAWSKI</t>
  </si>
  <si>
    <t>RAZEM:</t>
  </si>
  <si>
    <t>Gmina Czernica</t>
  </si>
  <si>
    <r>
      <t>Odbudowa odwodnienia podłużnego wraz z odbudową parkingu i chodnika przy drodze P1928D (P199) w Czernicy, dł. 80m.</t>
    </r>
    <r>
      <rPr>
        <b/>
        <sz val="8"/>
        <rFont val="Arial CE"/>
        <family val="2"/>
      </rPr>
      <t xml:space="preserve"> (środki inne - dofinansowanie Gminy)</t>
    </r>
  </si>
  <si>
    <t>K - SP          R - SP</t>
  </si>
  <si>
    <t>2003-2004</t>
  </si>
  <si>
    <r>
      <t xml:space="preserve">Budowa drogi P1925D (P200) na odcinku Jeszkowice – Nadolice Małe, dł. 2150m. </t>
    </r>
    <r>
      <rPr>
        <b/>
        <sz val="8"/>
        <rFont val="Arial CE"/>
        <family val="2"/>
      </rPr>
      <t>(środki inne - dofinansowanie TFOGR)</t>
    </r>
  </si>
  <si>
    <t>Gmina Długołęka</t>
  </si>
  <si>
    <r>
      <t xml:space="preserve">Budowa drogi Stępin – Januszkowice, (kontynuacja – II etap, 900m). </t>
    </r>
    <r>
      <rPr>
        <b/>
        <sz val="8"/>
        <rFont val="Arial CE"/>
        <family val="2"/>
      </rPr>
      <t>(środki inne - dofinansowanie TFOGR)</t>
    </r>
  </si>
  <si>
    <r>
      <t xml:space="preserve">Budowa chodnika w Pasikurowicach. </t>
    </r>
    <r>
      <rPr>
        <b/>
        <sz val="8"/>
        <rFont val="Arial CE"/>
        <family val="2"/>
      </rPr>
      <t>(środki inne - dofinansowanie Gminy)</t>
    </r>
  </si>
  <si>
    <r>
      <t xml:space="preserve">Budowa chodnika w Kiełczowie dł. 750m. </t>
    </r>
    <r>
      <rPr>
        <b/>
        <sz val="8"/>
        <rFont val="Arial CE"/>
        <family val="2"/>
      </rPr>
      <t>(środki inne - dofinansowanie Gminy)</t>
    </r>
    <r>
      <rPr>
        <sz val="8"/>
        <rFont val="Arial CE"/>
        <family val="2"/>
      </rPr>
      <t xml:space="preserve"> </t>
    </r>
  </si>
  <si>
    <t>2003-2005</t>
  </si>
  <si>
    <r>
      <t xml:space="preserve">Budowa chodnika i kanalizacji burzowej na odcinku Długołęka - Szczodre dł.1000m. </t>
    </r>
    <r>
      <rPr>
        <b/>
        <sz val="8"/>
        <rFont val="Arial CE"/>
        <family val="2"/>
      </rPr>
      <t xml:space="preserve">(środki inne - dofinansowanie Gminy) </t>
    </r>
  </si>
  <si>
    <t>2004-2005</t>
  </si>
  <si>
    <r>
      <t xml:space="preserve">Budowa drogi P1908D (P163) w Bierzycach, dł. 200m. </t>
    </r>
    <r>
      <rPr>
        <b/>
        <sz val="8"/>
        <rFont val="Arial CE"/>
        <family val="2"/>
      </rPr>
      <t>(środki inne - dofinansowanie TFOGR)</t>
    </r>
  </si>
  <si>
    <t>Gmina Jordanów</t>
  </si>
  <si>
    <t>Przebudowa drogi P1987D (P848) w m.. Wilczkowice</t>
  </si>
  <si>
    <t>Gmina Kąty Wrocławskie</t>
  </si>
  <si>
    <t>Przebudowa skrzyżowania w Kilianowie P2000D (P809)</t>
  </si>
  <si>
    <r>
      <t xml:space="preserve">Wykonanie II etapu poszerzenia drogi P1950D (P806) ul. Fabryczna w m. Pietrzykowice,  dł.770 m. </t>
    </r>
    <r>
      <rPr>
        <b/>
        <sz val="8"/>
        <rFont val="Arial CE"/>
        <family val="2"/>
      </rPr>
      <t>(środki inne - dofinansowanie Gminy)</t>
    </r>
  </si>
  <si>
    <r>
      <t xml:space="preserve">Budowa chodnika w miejscowości Cesarzowice. </t>
    </r>
    <r>
      <rPr>
        <b/>
        <sz val="8"/>
        <rFont val="Arial CE"/>
        <family val="2"/>
      </rPr>
      <t>(środki inne - dofinansowanie Gminy)</t>
    </r>
  </si>
  <si>
    <r>
      <t xml:space="preserve">Przebudowa drogi P1978D (P890) na odcinku Pustków Żurawski – Górzyce, dł.(1800m + 700m). </t>
    </r>
    <r>
      <rPr>
        <b/>
        <sz val="8"/>
        <rFont val="Arial CE"/>
        <family val="2"/>
      </rPr>
      <t>(środki inne - dofinansowanie TFOGR)</t>
    </r>
  </si>
  <si>
    <r>
      <t xml:space="preserve">Przebudowa polegająca na modernizacji drogi powiatowej nr P2010D (stary nr P852)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(ETAP - I) </t>
    </r>
    <r>
      <rPr>
        <b/>
        <sz val="8"/>
        <rFont val="Arial CE"/>
        <family val="2"/>
      </rPr>
      <t>(środki inne - dofinansowanie SAPARD)</t>
    </r>
  </si>
  <si>
    <t>Gmina Kobierzyce</t>
  </si>
  <si>
    <r>
      <t xml:space="preserve">Budowa chodnika przy drodze P1973D (P896) w Żernikach Małych. </t>
    </r>
    <r>
      <rPr>
        <b/>
        <sz val="8"/>
        <rFont val="Arial CE"/>
        <family val="2"/>
      </rPr>
      <t>(środki inne - dofinansowanie Gminy)</t>
    </r>
  </si>
  <si>
    <r>
      <t xml:space="preserve">Przebudowa drogi P1978D (P813) na odcinku ul. Kolejowej w m. Pustków Żurawski. </t>
    </r>
    <r>
      <rPr>
        <b/>
        <sz val="8"/>
        <rFont val="Arial CE"/>
        <family val="2"/>
      </rPr>
      <t>(środki inne - dofinansowanie Gminy)</t>
    </r>
  </si>
  <si>
    <t>K - SP          R - UG</t>
  </si>
  <si>
    <r>
      <t xml:space="preserve">Budowa chodnika przy dr. P1951D (P905) w m. Ślęza. </t>
    </r>
    <r>
      <rPr>
        <b/>
        <sz val="8"/>
        <rFont val="Arial CE"/>
        <family val="2"/>
      </rPr>
      <t>(środki inne - dofinansowanie Gminy)</t>
    </r>
  </si>
  <si>
    <r>
      <t xml:space="preserve">Budowa chodnika przy dr. P1952D (P907) w m. Ślęza. </t>
    </r>
    <r>
      <rPr>
        <b/>
        <sz val="8"/>
        <rFont val="Arial CE"/>
        <family val="2"/>
      </rPr>
      <t>(środki inne - dofinansowanie Gminy)</t>
    </r>
  </si>
  <si>
    <r>
      <t xml:space="preserve">Przebudowa drogi P1971D (P803) w m. Tyniec Mały. </t>
    </r>
    <r>
      <rPr>
        <b/>
        <sz val="8"/>
        <rFont val="Arial CE"/>
        <family val="2"/>
      </rPr>
      <t>(środki inne - dofinansowanie Gminy)</t>
    </r>
  </si>
  <si>
    <r>
      <t xml:space="preserve">Przebudowa drogi P1951D (P905) na odcinku od Bielan do stacji PKP. </t>
    </r>
    <r>
      <rPr>
        <b/>
        <sz val="8"/>
        <rFont val="Arial CE"/>
        <family val="2"/>
      </rPr>
      <t>(środki inne - dofinansowanie Gminy)</t>
    </r>
  </si>
  <si>
    <r>
      <t xml:space="preserve">Przebudowa skrzyżowania dróg P1951D (P905) i P1952D (P907) w Ślęzie. </t>
    </r>
    <r>
      <rPr>
        <b/>
        <sz val="8"/>
        <rFont val="Arial CE"/>
        <family val="2"/>
      </rPr>
      <t>(środki inne - dofinansowanie Gminy)</t>
    </r>
  </si>
  <si>
    <t>Gmina Mietków</t>
  </si>
  <si>
    <r>
      <t xml:space="preserve">Budowa chodnika w Maniowie. </t>
    </r>
    <r>
      <rPr>
        <b/>
        <sz val="8"/>
        <rFont val="Arial CE"/>
        <family val="2"/>
      </rPr>
      <t>(środki inne - dofinansowanie Gminy)</t>
    </r>
  </si>
  <si>
    <r>
      <t xml:space="preserve">Przebudowa polegająca na modernizacji drogi powiatowej nr P1997D (stary nr P821) w km 0 + 000,00 do km 1 + 800,00 zlokalizowanej na terenie gminy Mietków, na działkach nr 651/2, 651/4, 385/4, 655/7, 508/4, 505/12, 649/2, 496/4, 648/2, 498/2, AM-2 - obręb Maniów oraz na działce nr 13/9, AM-2 obręb Chwałów (ETAP - I). </t>
    </r>
    <r>
      <rPr>
        <b/>
        <sz val="8"/>
        <rFont val="Arial CE"/>
        <family val="2"/>
      </rPr>
      <t>(środki inne - dofinansowanie SAPARD)</t>
    </r>
  </si>
  <si>
    <t>Gmina Sobótka</t>
  </si>
  <si>
    <r>
      <t xml:space="preserve">Budowa budynku biurowo – socjalnego w Mirosławicach. </t>
    </r>
    <r>
      <rPr>
        <b/>
        <sz val="8"/>
        <rFont val="Arial CE"/>
        <family val="2"/>
      </rPr>
      <t>(środki inne - dofinansowanie WFOŚ)</t>
    </r>
  </si>
  <si>
    <r>
      <t xml:space="preserve">Przebudowa drogi P1990D (P811) w m. Rogów Sobócki, I Etap. </t>
    </r>
    <r>
      <rPr>
        <b/>
        <sz val="8"/>
        <rFont val="Arial CE"/>
        <family val="2"/>
      </rPr>
      <t>(środki inne - dofinansowanie EFRR)</t>
    </r>
    <r>
      <rPr>
        <sz val="8"/>
        <rFont val="Arial CE"/>
        <family val="2"/>
      </rPr>
      <t xml:space="preserve">
</t>
    </r>
  </si>
  <si>
    <t>Gmina Święta Katarzyna</t>
  </si>
  <si>
    <r>
      <t xml:space="preserve">Dokończenie przebudowy ul. Szkolnej w Radwanicach. </t>
    </r>
    <r>
      <rPr>
        <b/>
        <sz val="8"/>
        <rFont val="Arial CE"/>
        <family val="2"/>
      </rPr>
      <t>(środki inne - dofinansowanie Gminy)</t>
    </r>
  </si>
  <si>
    <r>
      <t xml:space="preserve">Przebudowa polegająca na modernizacji drogi powiatowej nr P1938D (stary nr P302)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(ETAP - I) </t>
    </r>
    <r>
      <rPr>
        <b/>
        <sz val="8"/>
        <rFont val="Arial CE"/>
        <family val="2"/>
      </rPr>
      <t>(środki inne - dofinansowanie SAPARD)</t>
    </r>
    <r>
      <rPr>
        <sz val="8"/>
        <rFont val="Arial CE"/>
        <family val="2"/>
      </rPr>
      <t xml:space="preserve">
</t>
    </r>
  </si>
  <si>
    <r>
      <t xml:space="preserve">Budowa chodnika przy dr. P1940D (P302) w Biestrzykowie, dł. 400m. </t>
    </r>
    <r>
      <rPr>
        <b/>
        <sz val="8"/>
        <rFont val="Arial CE"/>
        <family val="2"/>
      </rPr>
      <t>(środki inne - dofinansowanie Gminy)</t>
    </r>
  </si>
  <si>
    <r>
      <t xml:space="preserve">Budowa chodnika przy dr. P1941D (P329) w Łukaszowicach, dł. 500m. </t>
    </r>
    <r>
      <rPr>
        <b/>
        <sz val="8"/>
        <rFont val="Arial CE"/>
        <family val="2"/>
      </rPr>
      <t>(środki inne - dofinansowanie Gminy)</t>
    </r>
  </si>
  <si>
    <t>Gmina Żórawina</t>
  </si>
  <si>
    <r>
      <t>Budowa chodnika przy drodze P1957D (P339) i P1954D (P346) w m. Bogunów.</t>
    </r>
    <r>
      <rPr>
        <b/>
        <sz val="8"/>
        <rFont val="Arial CE"/>
        <family val="2"/>
      </rPr>
      <t xml:space="preserve"> (środki inne - dofinansowanie Gminy)</t>
    </r>
  </si>
  <si>
    <r>
      <t xml:space="preserve">Przebudowa drogi P1960D (P908) w m. Wilczków. </t>
    </r>
    <r>
      <rPr>
        <b/>
        <sz val="8"/>
        <rFont val="Arial CE"/>
        <family val="2"/>
      </rPr>
      <t>(środki inne - dofinansowanie Gminy)</t>
    </r>
  </si>
  <si>
    <t>Wyjaśnienie skrótów zamieczczonych w tabeli:</t>
  </si>
  <si>
    <t xml:space="preserve">K - oznacza jednostkę koordynującą, </t>
  </si>
  <si>
    <t>R - oznacza jednostkę realizującą,</t>
  </si>
  <si>
    <t>SP - oznacza Starostwo Powiatowe</t>
  </si>
  <si>
    <t>UG - oznacza Urząd Gminy</t>
  </si>
  <si>
    <t xml:space="preserve">Środki inne* - rodzaj dofinansowania: SAPARD, Gmina, WFOŚ, EFRR i inne </t>
  </si>
  <si>
    <t>Załącznik nr 1 do Uchwały nr XIII/74/03                                  Rady Powiatu Wrocławskiego z dn.                 29 października 2003r.</t>
  </si>
  <si>
    <t>Zakupy inwestycyjne</t>
  </si>
  <si>
    <t>Zagęszczarki</t>
  </si>
  <si>
    <t>Ciągnik</t>
  </si>
  <si>
    <t>Kosiarka</t>
  </si>
  <si>
    <t>Sprzęt komputerowy</t>
  </si>
  <si>
    <t>Frezarka do pniaków</t>
  </si>
  <si>
    <t>ZADANIA INWESTYCYJNE  (Poz. 1 - 9)</t>
  </si>
  <si>
    <t>ZAKUPY INWESTYCYJNE   (Poz. 10)</t>
  </si>
  <si>
    <t>OGÓŁEM:</t>
  </si>
  <si>
    <t>Załącznik nr 4</t>
  </si>
  <si>
    <t>PLAN WYDATKÓW NA REALIZACJĘ WIELOLETNIEGO PROGRAMU INWESTYCYJNEGO                      NA LATA 2004-2005 (Transport i Łączność, dział 600)</t>
  </si>
  <si>
    <t>Budowa chodnika w Pasikurowicach</t>
  </si>
  <si>
    <r>
      <t xml:space="preserve">Budowa chodnika przy drodze P1973D (P896) w Żernikach Małych. </t>
    </r>
    <r>
      <rPr>
        <b/>
        <sz val="8"/>
        <rFont val="Arial CE"/>
        <family val="2"/>
      </rPr>
      <t>(środki inne - dofinansowanie Gminy) (II Etap)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</si>
</sst>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 wrapText="1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right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5"/>
  <sheetViews>
    <sheetView tabSelected="1" workbookViewId="0" topLeftCell="A1">
      <selection activeCell="C17" sqref="C17"/>
    </sheetView>
  </sheetViews>
  <sheetFormatPr defaultColWidth="9.00390625" defaultRowHeight="12.75" outlineLevelRow="1"/>
  <cols>
    <col min="1" max="1" width="1.25" style="0" customWidth="1"/>
    <col min="2" max="2" width="4.625" style="0" customWidth="1"/>
    <col min="3" max="3" width="27.125" style="0" customWidth="1"/>
    <col min="4" max="4" width="8.875" style="0" customWidth="1"/>
    <col min="5" max="5" width="8.75390625" style="0" customWidth="1"/>
    <col min="6" max="6" width="8.125" style="0" customWidth="1"/>
    <col min="7" max="8" width="8.00390625" style="0" customWidth="1"/>
    <col min="9" max="9" width="6.75390625" style="0" customWidth="1"/>
    <col min="10" max="11" width="7.625" style="0" customWidth="1"/>
    <col min="12" max="12" width="7.875" style="0" customWidth="1"/>
    <col min="13" max="13" width="7.625" style="0" customWidth="1"/>
    <col min="14" max="14" width="8.125" style="0" customWidth="1"/>
    <col min="15" max="15" width="7.875" style="0" customWidth="1"/>
    <col min="16" max="16" width="7.375" style="0" customWidth="1"/>
    <col min="17" max="17" width="7.875" style="0" customWidth="1"/>
  </cols>
  <sheetData>
    <row r="2" spans="3:17" ht="24.75" customHeight="1">
      <c r="C2" s="110" t="s">
        <v>74</v>
      </c>
      <c r="D2" s="110"/>
      <c r="E2" s="110"/>
      <c r="F2" s="110"/>
      <c r="G2" s="110"/>
      <c r="H2" s="110"/>
      <c r="I2" s="110"/>
      <c r="J2" s="110"/>
      <c r="K2" s="110"/>
      <c r="L2" s="94" t="s">
        <v>73</v>
      </c>
      <c r="M2" s="94"/>
      <c r="N2" s="94"/>
      <c r="O2" s="94"/>
      <c r="P2" s="94"/>
      <c r="Q2" s="88"/>
    </row>
    <row r="3" spans="12:17" ht="12.75">
      <c r="L3" s="94"/>
      <c r="M3" s="94"/>
      <c r="N3" s="94"/>
      <c r="O3" s="94"/>
      <c r="P3" s="94"/>
      <c r="Q3" s="88"/>
    </row>
    <row r="4" spans="12:17" ht="13.5" thickBot="1">
      <c r="L4" s="95"/>
      <c r="M4" s="95"/>
      <c r="N4" s="95"/>
      <c r="O4" s="95"/>
      <c r="P4" s="95"/>
      <c r="Q4" s="89"/>
    </row>
    <row r="5" spans="2:17" ht="13.5" thickBot="1">
      <c r="B5" s="111" t="s">
        <v>1</v>
      </c>
      <c r="C5" s="111" t="s">
        <v>2</v>
      </c>
      <c r="D5" s="114" t="s">
        <v>3</v>
      </c>
      <c r="E5" s="117" t="s">
        <v>4</v>
      </c>
      <c r="F5" s="120" t="s">
        <v>5</v>
      </c>
      <c r="G5" s="120"/>
      <c r="H5" s="121"/>
      <c r="I5" s="104" t="s">
        <v>6</v>
      </c>
      <c r="J5" s="105"/>
      <c r="K5" s="105"/>
      <c r="L5" s="105"/>
      <c r="M5" s="105"/>
      <c r="N5" s="106"/>
      <c r="O5" s="90"/>
      <c r="P5" s="52"/>
      <c r="Q5" s="52"/>
    </row>
    <row r="6" spans="2:14" ht="36" customHeight="1" thickBot="1">
      <c r="B6" s="112"/>
      <c r="C6" s="112"/>
      <c r="D6" s="115"/>
      <c r="E6" s="118"/>
      <c r="F6" s="122"/>
      <c r="G6" s="122"/>
      <c r="H6" s="123"/>
      <c r="I6" s="124">
        <v>2004</v>
      </c>
      <c r="J6" s="125"/>
      <c r="K6" s="126"/>
      <c r="L6" s="107">
        <v>2005</v>
      </c>
      <c r="M6" s="108"/>
      <c r="N6" s="109"/>
    </row>
    <row r="7" spans="2:14" ht="39" customHeight="1" thickBot="1">
      <c r="B7" s="113"/>
      <c r="C7" s="113"/>
      <c r="D7" s="116"/>
      <c r="E7" s="119"/>
      <c r="F7" s="4" t="s">
        <v>7</v>
      </c>
      <c r="G7" s="5" t="s">
        <v>8</v>
      </c>
      <c r="H7" s="6" t="s">
        <v>9</v>
      </c>
      <c r="I7" s="7" t="s">
        <v>7</v>
      </c>
      <c r="J7" s="5" t="s">
        <v>8</v>
      </c>
      <c r="K7" s="6" t="s">
        <v>9</v>
      </c>
      <c r="L7" s="7" t="s">
        <v>7</v>
      </c>
      <c r="M7" s="5" t="s">
        <v>8</v>
      </c>
      <c r="N7" s="6" t="s">
        <v>9</v>
      </c>
    </row>
    <row r="8" spans="2:14" ht="13.5" thickBo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</row>
    <row r="9" spans="2:14" ht="13.5" thickBot="1">
      <c r="B9" s="71" t="s">
        <v>10</v>
      </c>
      <c r="C9" s="69"/>
      <c r="D9" s="69"/>
      <c r="E9" s="75"/>
      <c r="F9" s="78"/>
      <c r="G9" s="78"/>
      <c r="H9" s="78"/>
      <c r="I9" s="78"/>
      <c r="J9" s="78"/>
      <c r="K9" s="78"/>
      <c r="L9" s="78"/>
      <c r="M9" s="78"/>
      <c r="N9" s="79"/>
    </row>
    <row r="10" spans="2:14" ht="14.25" thickBot="1" thickTop="1">
      <c r="B10" s="73"/>
      <c r="C10" s="70" t="s">
        <v>11</v>
      </c>
      <c r="D10" s="74"/>
      <c r="E10" s="77" t="s">
        <v>72</v>
      </c>
      <c r="F10" s="81">
        <f aca="true" t="shared" si="0" ref="F10:N10">F13+F16+F21+F23+F27+F32+F35+F38+F42+F45</f>
        <v>5636553</v>
      </c>
      <c r="G10" s="82">
        <f t="shared" si="0"/>
        <v>6699531</v>
      </c>
      <c r="H10" s="83">
        <f t="shared" si="0"/>
        <v>12336084</v>
      </c>
      <c r="I10" s="86">
        <f t="shared" si="0"/>
        <v>1799368</v>
      </c>
      <c r="J10" s="84">
        <f t="shared" si="0"/>
        <v>889971</v>
      </c>
      <c r="K10" s="85">
        <f t="shared" si="0"/>
        <v>2689339</v>
      </c>
      <c r="L10" s="86">
        <f t="shared" si="0"/>
        <v>3845500</v>
      </c>
      <c r="M10" s="84">
        <f t="shared" si="0"/>
        <v>5809560</v>
      </c>
      <c r="N10" s="87">
        <f t="shared" si="0"/>
        <v>9655060</v>
      </c>
    </row>
    <row r="11" spans="2:14" ht="14.25" thickBot="1" thickTop="1">
      <c r="B11" s="72"/>
      <c r="C11" s="102" t="s">
        <v>70</v>
      </c>
      <c r="D11" s="103"/>
      <c r="E11" s="76" t="s">
        <v>12</v>
      </c>
      <c r="F11" s="62">
        <f aca="true" t="shared" si="1" ref="F11:N11">F13+F16+F21+F23+F27+F32+F35+F38+F42</f>
        <v>5391553</v>
      </c>
      <c r="G11" s="63">
        <f t="shared" si="1"/>
        <v>6699531</v>
      </c>
      <c r="H11" s="64">
        <f t="shared" si="1"/>
        <v>12091084</v>
      </c>
      <c r="I11" s="80">
        <f t="shared" si="1"/>
        <v>1554368</v>
      </c>
      <c r="J11" s="65">
        <f t="shared" si="1"/>
        <v>889971</v>
      </c>
      <c r="K11" s="66">
        <f t="shared" si="1"/>
        <v>2444339</v>
      </c>
      <c r="L11" s="80">
        <f t="shared" si="1"/>
        <v>3845500</v>
      </c>
      <c r="M11" s="65">
        <f t="shared" si="1"/>
        <v>5809560</v>
      </c>
      <c r="N11" s="67">
        <f t="shared" si="1"/>
        <v>9655060</v>
      </c>
    </row>
    <row r="12" spans="2:14" ht="13.5" thickBot="1">
      <c r="B12" s="11"/>
      <c r="C12" s="100" t="s">
        <v>71</v>
      </c>
      <c r="D12" s="101"/>
      <c r="E12" s="68" t="s">
        <v>12</v>
      </c>
      <c r="F12" s="13">
        <f aca="true" t="shared" si="2" ref="F12:N12">F45</f>
        <v>245000</v>
      </c>
      <c r="G12" s="14">
        <f t="shared" si="2"/>
        <v>0</v>
      </c>
      <c r="H12" s="15">
        <f t="shared" si="2"/>
        <v>245000</v>
      </c>
      <c r="I12" s="13">
        <f t="shared" si="2"/>
        <v>245000</v>
      </c>
      <c r="J12" s="17">
        <f t="shared" si="2"/>
        <v>0</v>
      </c>
      <c r="K12" s="19">
        <f t="shared" si="2"/>
        <v>245000</v>
      </c>
      <c r="L12" s="13">
        <f t="shared" si="2"/>
        <v>0</v>
      </c>
      <c r="M12" s="17">
        <f t="shared" si="2"/>
        <v>0</v>
      </c>
      <c r="N12" s="19">
        <f t="shared" si="2"/>
        <v>0</v>
      </c>
    </row>
    <row r="13" spans="2:15" ht="16.5" customHeight="1" thickBot="1">
      <c r="B13" s="20">
        <v>1</v>
      </c>
      <c r="C13" s="99" t="s">
        <v>13</v>
      </c>
      <c r="D13" s="97"/>
      <c r="E13" s="98"/>
      <c r="F13" s="21">
        <f aca="true" t="shared" si="3" ref="F13:N13">SUM(F14:F15)</f>
        <v>456500</v>
      </c>
      <c r="G13" s="22">
        <f t="shared" si="3"/>
        <v>27400</v>
      </c>
      <c r="H13" s="23">
        <f t="shared" si="3"/>
        <v>483900</v>
      </c>
      <c r="I13" s="25">
        <f t="shared" si="3"/>
        <v>5000</v>
      </c>
      <c r="J13" s="25">
        <f t="shared" si="3"/>
        <v>27400</v>
      </c>
      <c r="K13" s="25">
        <f t="shared" si="3"/>
        <v>32400</v>
      </c>
      <c r="L13" s="25">
        <f t="shared" si="3"/>
        <v>451500</v>
      </c>
      <c r="M13" s="25">
        <f t="shared" si="3"/>
        <v>0</v>
      </c>
      <c r="N13" s="25">
        <f t="shared" si="3"/>
        <v>451500</v>
      </c>
      <c r="O13" s="27"/>
    </row>
    <row r="14" spans="2:15" ht="66.75" customHeight="1" outlineLevel="1">
      <c r="B14" s="28">
        <v>1</v>
      </c>
      <c r="C14" s="29" t="s">
        <v>14</v>
      </c>
      <c r="D14" s="28" t="s">
        <v>15</v>
      </c>
      <c r="E14" s="30" t="s">
        <v>16</v>
      </c>
      <c r="F14" s="25">
        <f aca="true" t="shared" si="4" ref="F14:H15">I14+L14</f>
        <v>5000</v>
      </c>
      <c r="G14" s="25">
        <f t="shared" si="4"/>
        <v>27400</v>
      </c>
      <c r="H14" s="25">
        <f t="shared" si="4"/>
        <v>32400</v>
      </c>
      <c r="I14" s="25">
        <v>5000</v>
      </c>
      <c r="J14" s="25">
        <f>K14-I14</f>
        <v>27400</v>
      </c>
      <c r="K14" s="25">
        <v>32400</v>
      </c>
      <c r="L14" s="25"/>
      <c r="M14" s="31">
        <f>N14-L14</f>
        <v>0</v>
      </c>
      <c r="N14" s="25"/>
      <c r="O14" s="27"/>
    </row>
    <row r="15" spans="2:15" ht="48.75" customHeight="1" outlineLevel="1" thickBot="1">
      <c r="B15" s="32">
        <v>2</v>
      </c>
      <c r="C15" s="33" t="s">
        <v>17</v>
      </c>
      <c r="D15" s="28" t="s">
        <v>15</v>
      </c>
      <c r="E15" s="34">
        <v>2005</v>
      </c>
      <c r="F15" s="25">
        <f t="shared" si="4"/>
        <v>451500</v>
      </c>
      <c r="G15" s="25">
        <f t="shared" si="4"/>
        <v>0</v>
      </c>
      <c r="H15" s="25">
        <f t="shared" si="4"/>
        <v>451500</v>
      </c>
      <c r="I15" s="31"/>
      <c r="J15" s="25">
        <f>K15-I15</f>
        <v>0</v>
      </c>
      <c r="K15" s="31"/>
      <c r="L15" s="31">
        <v>451500</v>
      </c>
      <c r="M15" s="31">
        <f>N15-L15</f>
        <v>0</v>
      </c>
      <c r="N15" s="31">
        <v>451500</v>
      </c>
      <c r="O15" s="27"/>
    </row>
    <row r="16" spans="2:15" ht="16.5" customHeight="1" thickBot="1">
      <c r="B16" s="20">
        <v>2</v>
      </c>
      <c r="C16" s="99" t="s">
        <v>18</v>
      </c>
      <c r="D16" s="97"/>
      <c r="E16" s="98"/>
      <c r="F16" s="36">
        <f aca="true" t="shared" si="5" ref="F16:N16">SUM(F17:F20)</f>
        <v>662583</v>
      </c>
      <c r="G16" s="22">
        <f t="shared" si="5"/>
        <v>985000</v>
      </c>
      <c r="H16" s="23">
        <f t="shared" si="5"/>
        <v>1647583</v>
      </c>
      <c r="I16" s="25">
        <f t="shared" si="5"/>
        <v>562583</v>
      </c>
      <c r="J16" s="25">
        <f t="shared" si="5"/>
        <v>0</v>
      </c>
      <c r="K16" s="25">
        <f t="shared" si="5"/>
        <v>562583</v>
      </c>
      <c r="L16" s="25">
        <f t="shared" si="5"/>
        <v>100000</v>
      </c>
      <c r="M16" s="25">
        <f t="shared" si="5"/>
        <v>985000</v>
      </c>
      <c r="N16" s="25">
        <f t="shared" si="5"/>
        <v>1085000</v>
      </c>
      <c r="O16" s="27"/>
    </row>
    <row r="17" spans="2:15" ht="36" customHeight="1" outlineLevel="1">
      <c r="B17" s="32">
        <v>1</v>
      </c>
      <c r="C17" s="33" t="s">
        <v>75</v>
      </c>
      <c r="D17" s="28" t="s">
        <v>15</v>
      </c>
      <c r="E17" s="34" t="s">
        <v>16</v>
      </c>
      <c r="F17" s="25">
        <f aca="true" t="shared" si="6" ref="F17:H20">I17+L17</f>
        <v>542583</v>
      </c>
      <c r="G17" s="25">
        <f t="shared" si="6"/>
        <v>0</v>
      </c>
      <c r="H17" s="25">
        <f t="shared" si="6"/>
        <v>542583</v>
      </c>
      <c r="I17" s="31">
        <v>542583</v>
      </c>
      <c r="J17" s="25">
        <f>K17-I17</f>
        <v>0</v>
      </c>
      <c r="K17" s="31">
        <v>542583</v>
      </c>
      <c r="L17" s="31"/>
      <c r="M17" s="31">
        <f>N17-L17</f>
        <v>0</v>
      </c>
      <c r="N17" s="31"/>
      <c r="O17" s="27"/>
    </row>
    <row r="18" spans="2:15" ht="40.5" customHeight="1" outlineLevel="1">
      <c r="B18" s="32">
        <v>2</v>
      </c>
      <c r="C18" s="33" t="s">
        <v>21</v>
      </c>
      <c r="D18" s="28" t="s">
        <v>15</v>
      </c>
      <c r="E18" s="34" t="s">
        <v>22</v>
      </c>
      <c r="F18" s="25">
        <f t="shared" si="6"/>
        <v>20000</v>
      </c>
      <c r="G18" s="25">
        <f t="shared" si="6"/>
        <v>580000</v>
      </c>
      <c r="H18" s="25">
        <f t="shared" si="6"/>
        <v>600000</v>
      </c>
      <c r="I18" s="31"/>
      <c r="J18" s="25">
        <f>K18-I18</f>
        <v>0</v>
      </c>
      <c r="K18" s="31"/>
      <c r="L18" s="31">
        <v>20000</v>
      </c>
      <c r="M18" s="31">
        <f>N18-L18</f>
        <v>580000</v>
      </c>
      <c r="N18" s="31">
        <v>600000</v>
      </c>
      <c r="O18" s="27"/>
    </row>
    <row r="19" spans="2:15" ht="45" customHeight="1" outlineLevel="1">
      <c r="B19" s="32">
        <v>3</v>
      </c>
      <c r="C19" s="33" t="s">
        <v>23</v>
      </c>
      <c r="D19" s="28" t="s">
        <v>15</v>
      </c>
      <c r="E19" s="37" t="s">
        <v>24</v>
      </c>
      <c r="F19" s="25">
        <f t="shared" si="6"/>
        <v>20000</v>
      </c>
      <c r="G19" s="25">
        <f t="shared" si="6"/>
        <v>405000</v>
      </c>
      <c r="H19" s="25">
        <f t="shared" si="6"/>
        <v>425000</v>
      </c>
      <c r="I19" s="31">
        <v>20000</v>
      </c>
      <c r="J19" s="25">
        <f>K19-I19</f>
        <v>0</v>
      </c>
      <c r="K19" s="31">
        <v>20000</v>
      </c>
      <c r="L19" s="31">
        <v>0</v>
      </c>
      <c r="M19" s="25">
        <f>N19-L19</f>
        <v>405000</v>
      </c>
      <c r="N19" s="31">
        <v>405000</v>
      </c>
      <c r="O19" s="27"/>
    </row>
    <row r="20" spans="2:15" ht="36.75" customHeight="1" outlineLevel="1" thickBot="1">
      <c r="B20" s="32">
        <v>4</v>
      </c>
      <c r="C20" s="33" t="s">
        <v>25</v>
      </c>
      <c r="D20" s="28" t="s">
        <v>15</v>
      </c>
      <c r="E20" s="34">
        <v>2005</v>
      </c>
      <c r="F20" s="25">
        <f t="shared" si="6"/>
        <v>80000</v>
      </c>
      <c r="G20" s="25">
        <f t="shared" si="6"/>
        <v>0</v>
      </c>
      <c r="H20" s="25">
        <f t="shared" si="6"/>
        <v>80000</v>
      </c>
      <c r="I20" s="31"/>
      <c r="J20" s="25">
        <f>K20-I20</f>
        <v>0</v>
      </c>
      <c r="K20" s="31"/>
      <c r="L20" s="31">
        <v>80000</v>
      </c>
      <c r="M20" s="31">
        <f>N20-L20</f>
        <v>0</v>
      </c>
      <c r="N20" s="31">
        <v>80000</v>
      </c>
      <c r="O20" s="27"/>
    </row>
    <row r="21" spans="2:15" ht="16.5" customHeight="1" thickBot="1">
      <c r="B21" s="20">
        <v>3</v>
      </c>
      <c r="C21" s="99" t="s">
        <v>26</v>
      </c>
      <c r="D21" s="97"/>
      <c r="E21" s="98"/>
      <c r="F21" s="21">
        <f aca="true" t="shared" si="7" ref="F21:N21">SUM(F22:F22)</f>
        <v>195000</v>
      </c>
      <c r="G21" s="22">
        <f t="shared" si="7"/>
        <v>0</v>
      </c>
      <c r="H21" s="23">
        <f t="shared" si="7"/>
        <v>195000</v>
      </c>
      <c r="I21" s="25">
        <f t="shared" si="7"/>
        <v>195000</v>
      </c>
      <c r="J21" s="25">
        <f t="shared" si="7"/>
        <v>0</v>
      </c>
      <c r="K21" s="25">
        <f t="shared" si="7"/>
        <v>195000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7"/>
    </row>
    <row r="22" spans="2:15" ht="39.75" customHeight="1" outlineLevel="1" thickBot="1">
      <c r="B22" s="28">
        <v>1</v>
      </c>
      <c r="C22" s="29" t="s">
        <v>27</v>
      </c>
      <c r="D22" s="28" t="s">
        <v>15</v>
      </c>
      <c r="E22" s="30" t="s">
        <v>16</v>
      </c>
      <c r="F22" s="25">
        <f>I22+L22</f>
        <v>195000</v>
      </c>
      <c r="G22" s="25">
        <f>J22+M22</f>
        <v>0</v>
      </c>
      <c r="H22" s="25">
        <f>K22+N22</f>
        <v>195000</v>
      </c>
      <c r="I22" s="25">
        <v>195000</v>
      </c>
      <c r="J22" s="25">
        <f>K22-I22</f>
        <v>0</v>
      </c>
      <c r="K22" s="25">
        <v>195000</v>
      </c>
      <c r="L22" s="25"/>
      <c r="M22" s="31">
        <f>N22-L22</f>
        <v>0</v>
      </c>
      <c r="N22" s="25"/>
      <c r="O22" s="27"/>
    </row>
    <row r="23" spans="2:15" ht="16.5" customHeight="1" thickBot="1">
      <c r="B23" s="20">
        <v>4</v>
      </c>
      <c r="C23" s="99" t="s">
        <v>28</v>
      </c>
      <c r="D23" s="97"/>
      <c r="E23" s="98"/>
      <c r="F23" s="36">
        <f aca="true" t="shared" si="8" ref="F23:N23">SUM(F24:F26)</f>
        <v>1006000</v>
      </c>
      <c r="G23" s="22">
        <f t="shared" si="8"/>
        <v>565164</v>
      </c>
      <c r="H23" s="23">
        <f t="shared" si="8"/>
        <v>1571164</v>
      </c>
      <c r="I23" s="25">
        <f t="shared" si="8"/>
        <v>100000</v>
      </c>
      <c r="J23" s="25">
        <f t="shared" si="8"/>
        <v>171164</v>
      </c>
      <c r="K23" s="25">
        <f t="shared" si="8"/>
        <v>271164</v>
      </c>
      <c r="L23" s="25">
        <f t="shared" si="8"/>
        <v>906000</v>
      </c>
      <c r="M23" s="25">
        <f t="shared" si="8"/>
        <v>394000</v>
      </c>
      <c r="N23" s="25">
        <f t="shared" si="8"/>
        <v>1300000</v>
      </c>
      <c r="O23" s="27"/>
    </row>
    <row r="24" spans="2:15" ht="39" customHeight="1" outlineLevel="1">
      <c r="B24" s="32">
        <v>1</v>
      </c>
      <c r="C24" s="33" t="s">
        <v>31</v>
      </c>
      <c r="D24" s="28" t="s">
        <v>15</v>
      </c>
      <c r="E24" s="34" t="s">
        <v>16</v>
      </c>
      <c r="F24" s="25">
        <f aca="true" t="shared" si="9" ref="F24:H26">I24+L24</f>
        <v>40000</v>
      </c>
      <c r="G24" s="25">
        <f t="shared" si="9"/>
        <v>171164</v>
      </c>
      <c r="H24" s="25">
        <f t="shared" si="9"/>
        <v>211164</v>
      </c>
      <c r="I24" s="31">
        <v>40000</v>
      </c>
      <c r="J24" s="25">
        <f>K24-I24</f>
        <v>171164</v>
      </c>
      <c r="K24" s="31">
        <v>211164</v>
      </c>
      <c r="L24" s="31"/>
      <c r="M24" s="31">
        <f>N24-L24</f>
        <v>0</v>
      </c>
      <c r="N24" s="31"/>
      <c r="O24" s="27"/>
    </row>
    <row r="25" spans="2:15" ht="57" customHeight="1" outlineLevel="1">
      <c r="B25" s="32">
        <v>2</v>
      </c>
      <c r="C25" s="33" t="s">
        <v>32</v>
      </c>
      <c r="D25" s="28" t="s">
        <v>15</v>
      </c>
      <c r="E25" s="34">
        <v>2004</v>
      </c>
      <c r="F25" s="25">
        <f t="shared" si="9"/>
        <v>60000</v>
      </c>
      <c r="G25" s="25">
        <f t="shared" si="9"/>
        <v>0</v>
      </c>
      <c r="H25" s="25">
        <f t="shared" si="9"/>
        <v>60000</v>
      </c>
      <c r="I25" s="31">
        <v>60000</v>
      </c>
      <c r="J25" s="25">
        <f>K25-I25</f>
        <v>0</v>
      </c>
      <c r="K25" s="31">
        <v>60000</v>
      </c>
      <c r="L25" s="31"/>
      <c r="M25" s="31">
        <f>N25-L25</f>
        <v>0</v>
      </c>
      <c r="N25" s="31"/>
      <c r="O25" s="27"/>
    </row>
    <row r="26" spans="2:15" ht="155.25" customHeight="1" outlineLevel="1" thickBot="1">
      <c r="B26" s="32">
        <v>3</v>
      </c>
      <c r="C26" s="33" t="s">
        <v>33</v>
      </c>
      <c r="D26" s="28" t="s">
        <v>15</v>
      </c>
      <c r="E26" s="34">
        <v>2005</v>
      </c>
      <c r="F26" s="25">
        <f t="shared" si="9"/>
        <v>906000</v>
      </c>
      <c r="G26" s="25">
        <f t="shared" si="9"/>
        <v>394000</v>
      </c>
      <c r="H26" s="25">
        <f t="shared" si="9"/>
        <v>1300000</v>
      </c>
      <c r="I26" s="31"/>
      <c r="J26" s="25">
        <f>K26-I26</f>
        <v>0</v>
      </c>
      <c r="K26" s="38"/>
      <c r="L26" s="31">
        <v>906000</v>
      </c>
      <c r="M26" s="25">
        <f>N26-L26</f>
        <v>394000</v>
      </c>
      <c r="N26" s="31">
        <v>1300000</v>
      </c>
      <c r="O26" s="27"/>
    </row>
    <row r="27" spans="2:15" ht="16.5" customHeight="1" thickBot="1">
      <c r="B27" s="39">
        <v>5</v>
      </c>
      <c r="C27" s="96" t="s">
        <v>34</v>
      </c>
      <c r="D27" s="97"/>
      <c r="E27" s="98"/>
      <c r="F27" s="91">
        <f aca="true" t="shared" si="10" ref="F27:N27">SUM(F29:F31)</f>
        <v>619000</v>
      </c>
      <c r="G27" s="22">
        <f t="shared" si="10"/>
        <v>1139060</v>
      </c>
      <c r="H27" s="23">
        <f t="shared" si="10"/>
        <v>1758060</v>
      </c>
      <c r="I27" s="25">
        <f>SUM(I28:I31)</f>
        <v>8315</v>
      </c>
      <c r="J27" s="25">
        <f>SUM(J28:J31)</f>
        <v>0</v>
      </c>
      <c r="K27" s="25">
        <f>SUM(K28:K31)</f>
        <v>8315</v>
      </c>
      <c r="L27" s="25">
        <f t="shared" si="10"/>
        <v>619000</v>
      </c>
      <c r="M27" s="25">
        <f t="shared" si="10"/>
        <v>1139060</v>
      </c>
      <c r="N27" s="25">
        <f t="shared" si="10"/>
        <v>1758060</v>
      </c>
      <c r="O27" s="27"/>
    </row>
    <row r="28" spans="2:15" ht="58.5" customHeight="1">
      <c r="B28" s="92">
        <v>1</v>
      </c>
      <c r="C28" s="43" t="s">
        <v>76</v>
      </c>
      <c r="D28" s="28" t="s">
        <v>15</v>
      </c>
      <c r="E28" s="34">
        <v>2004</v>
      </c>
      <c r="F28" s="93">
        <f>I28+L28</f>
        <v>8315</v>
      </c>
      <c r="G28" s="93">
        <f>J28+M28</f>
        <v>0</v>
      </c>
      <c r="H28" s="93">
        <f>K28+N28</f>
        <v>8315</v>
      </c>
      <c r="I28" s="25">
        <v>8315</v>
      </c>
      <c r="J28" s="25">
        <f>K28-I28</f>
        <v>0</v>
      </c>
      <c r="K28" s="25">
        <v>8315</v>
      </c>
      <c r="L28" s="25"/>
      <c r="M28" s="25"/>
      <c r="N28" s="25"/>
      <c r="O28" s="27"/>
    </row>
    <row r="29" spans="2:15" ht="38.25" customHeight="1" outlineLevel="1">
      <c r="B29" s="32">
        <v>2</v>
      </c>
      <c r="C29" s="33" t="s">
        <v>40</v>
      </c>
      <c r="D29" s="28" t="s">
        <v>15</v>
      </c>
      <c r="E29" s="34">
        <v>2005</v>
      </c>
      <c r="F29" s="25">
        <f aca="true" t="shared" si="11" ref="F29:H31">I29+L29</f>
        <v>170000</v>
      </c>
      <c r="G29" s="25">
        <f t="shared" si="11"/>
        <v>173000</v>
      </c>
      <c r="H29" s="25">
        <f t="shared" si="11"/>
        <v>343000</v>
      </c>
      <c r="I29" s="25"/>
      <c r="J29" s="25">
        <f>K29-I29</f>
        <v>0</v>
      </c>
      <c r="K29" s="25"/>
      <c r="L29" s="31">
        <v>170000</v>
      </c>
      <c r="M29" s="31">
        <f>N29-L29</f>
        <v>173000</v>
      </c>
      <c r="N29" s="31">
        <v>343000</v>
      </c>
      <c r="O29" s="27"/>
    </row>
    <row r="30" spans="2:15" ht="50.25" customHeight="1" outlineLevel="1">
      <c r="B30" s="32">
        <v>3</v>
      </c>
      <c r="C30" s="33" t="s">
        <v>41</v>
      </c>
      <c r="D30" s="28" t="s">
        <v>15</v>
      </c>
      <c r="E30" s="34">
        <v>2005</v>
      </c>
      <c r="F30" s="25">
        <f t="shared" si="11"/>
        <v>387500</v>
      </c>
      <c r="G30" s="25">
        <f t="shared" si="11"/>
        <v>388060</v>
      </c>
      <c r="H30" s="25">
        <f t="shared" si="11"/>
        <v>775560</v>
      </c>
      <c r="I30" s="31"/>
      <c r="J30" s="25">
        <f>K30-I30</f>
        <v>0</v>
      </c>
      <c r="K30" s="31"/>
      <c r="L30" s="31">
        <v>387500</v>
      </c>
      <c r="M30" s="31">
        <f>N30-L30</f>
        <v>388060</v>
      </c>
      <c r="N30" s="31">
        <v>775560</v>
      </c>
      <c r="O30" s="27"/>
    </row>
    <row r="31" spans="2:15" ht="52.5" customHeight="1" outlineLevel="1" thickBot="1">
      <c r="B31" s="32">
        <v>4</v>
      </c>
      <c r="C31" s="33" t="s">
        <v>42</v>
      </c>
      <c r="D31" s="28" t="s">
        <v>37</v>
      </c>
      <c r="E31" s="34">
        <v>2005</v>
      </c>
      <c r="F31" s="25">
        <f t="shared" si="11"/>
        <v>61500</v>
      </c>
      <c r="G31" s="25">
        <f t="shared" si="11"/>
        <v>578000</v>
      </c>
      <c r="H31" s="25">
        <f t="shared" si="11"/>
        <v>639500</v>
      </c>
      <c r="I31" s="25"/>
      <c r="J31" s="25">
        <f>K31-I31</f>
        <v>0</v>
      </c>
      <c r="K31" s="25"/>
      <c r="L31" s="31">
        <v>61500</v>
      </c>
      <c r="M31" s="31">
        <f>N31-L31</f>
        <v>578000</v>
      </c>
      <c r="N31" s="31">
        <v>639500</v>
      </c>
      <c r="O31" s="27"/>
    </row>
    <row r="32" spans="2:15" ht="16.5" customHeight="1" thickBot="1">
      <c r="B32" s="39">
        <v>6</v>
      </c>
      <c r="C32" s="96" t="s">
        <v>43</v>
      </c>
      <c r="D32" s="97"/>
      <c r="E32" s="98"/>
      <c r="F32" s="21">
        <f aca="true" t="shared" si="12" ref="F32:N32">SUM(F33:F34)</f>
        <v>638470</v>
      </c>
      <c r="G32" s="22">
        <f t="shared" si="12"/>
        <v>654407</v>
      </c>
      <c r="H32" s="45">
        <f t="shared" si="12"/>
        <v>1292877</v>
      </c>
      <c r="I32" s="31">
        <f t="shared" si="12"/>
        <v>638470</v>
      </c>
      <c r="J32" s="31">
        <f t="shared" si="12"/>
        <v>654407</v>
      </c>
      <c r="K32" s="31">
        <f t="shared" si="12"/>
        <v>1292877</v>
      </c>
      <c r="L32" s="31">
        <f t="shared" si="12"/>
        <v>0</v>
      </c>
      <c r="M32" s="31">
        <f t="shared" si="12"/>
        <v>0</v>
      </c>
      <c r="N32" s="31">
        <f t="shared" si="12"/>
        <v>0</v>
      </c>
      <c r="O32" s="27"/>
    </row>
    <row r="33" spans="2:15" ht="35.25" customHeight="1" outlineLevel="1">
      <c r="B33" s="32">
        <v>1</v>
      </c>
      <c r="C33" s="33" t="s">
        <v>44</v>
      </c>
      <c r="D33" s="28" t="s">
        <v>15</v>
      </c>
      <c r="E33" s="34" t="s">
        <v>16</v>
      </c>
      <c r="F33" s="25">
        <f aca="true" t="shared" si="13" ref="F33:H34">I33+L33</f>
        <v>33470</v>
      </c>
      <c r="G33" s="25">
        <f t="shared" si="13"/>
        <v>159407</v>
      </c>
      <c r="H33" s="25">
        <f t="shared" si="13"/>
        <v>192877</v>
      </c>
      <c r="I33" s="31">
        <v>33470</v>
      </c>
      <c r="J33" s="25">
        <f>K33-I33</f>
        <v>159407</v>
      </c>
      <c r="K33" s="31">
        <v>192877</v>
      </c>
      <c r="L33" s="25"/>
      <c r="M33" s="31">
        <f>N33-L33</f>
        <v>0</v>
      </c>
      <c r="N33" s="25"/>
      <c r="O33" s="27"/>
    </row>
    <row r="34" spans="2:15" ht="123" customHeight="1" outlineLevel="1" thickBot="1">
      <c r="B34" s="32">
        <v>2</v>
      </c>
      <c r="C34" s="33" t="s">
        <v>45</v>
      </c>
      <c r="D34" s="28" t="s">
        <v>15</v>
      </c>
      <c r="E34" s="34">
        <v>2004</v>
      </c>
      <c r="F34" s="25">
        <f t="shared" si="13"/>
        <v>605000</v>
      </c>
      <c r="G34" s="25">
        <f t="shared" si="13"/>
        <v>495000</v>
      </c>
      <c r="H34" s="25">
        <f t="shared" si="13"/>
        <v>1100000</v>
      </c>
      <c r="I34" s="31">
        <v>605000</v>
      </c>
      <c r="J34" s="25">
        <f>K34-I34</f>
        <v>495000</v>
      </c>
      <c r="K34" s="31">
        <v>1100000</v>
      </c>
      <c r="L34" s="25">
        <v>0</v>
      </c>
      <c r="M34" s="31">
        <f>N34-L34</f>
        <v>0</v>
      </c>
      <c r="N34" s="25">
        <v>0</v>
      </c>
      <c r="O34" s="27"/>
    </row>
    <row r="35" spans="2:15" ht="16.5" customHeight="1" thickBot="1">
      <c r="B35" s="39">
        <v>7</v>
      </c>
      <c r="C35" s="96" t="s">
        <v>46</v>
      </c>
      <c r="D35" s="97"/>
      <c r="E35" s="98"/>
      <c r="F35" s="21">
        <f aca="true" t="shared" si="14" ref="F35:N35">SUM(F36:F37)</f>
        <v>740000</v>
      </c>
      <c r="G35" s="22">
        <f t="shared" si="14"/>
        <v>2500000</v>
      </c>
      <c r="H35" s="23">
        <f t="shared" si="14"/>
        <v>3240000</v>
      </c>
      <c r="I35" s="25">
        <f t="shared" si="14"/>
        <v>40000</v>
      </c>
      <c r="J35" s="25">
        <f t="shared" si="14"/>
        <v>0</v>
      </c>
      <c r="K35" s="25">
        <f t="shared" si="14"/>
        <v>40000</v>
      </c>
      <c r="L35" s="25">
        <f t="shared" si="14"/>
        <v>700000</v>
      </c>
      <c r="M35" s="25">
        <f t="shared" si="14"/>
        <v>2500000</v>
      </c>
      <c r="N35" s="25">
        <f t="shared" si="14"/>
        <v>3200000</v>
      </c>
      <c r="O35" s="27"/>
    </row>
    <row r="36" spans="2:15" ht="47.25" customHeight="1" outlineLevel="1">
      <c r="B36" s="32">
        <v>1</v>
      </c>
      <c r="C36" s="33" t="s">
        <v>47</v>
      </c>
      <c r="D36" s="28" t="s">
        <v>15</v>
      </c>
      <c r="E36" s="34" t="s">
        <v>16</v>
      </c>
      <c r="F36" s="25">
        <f aca="true" t="shared" si="15" ref="F36:H37">I36+L36</f>
        <v>0</v>
      </c>
      <c r="G36" s="25">
        <f t="shared" si="15"/>
        <v>0</v>
      </c>
      <c r="H36" s="25">
        <f t="shared" si="15"/>
        <v>0</v>
      </c>
      <c r="I36" s="25">
        <v>0</v>
      </c>
      <c r="J36" s="25">
        <f>K36-I36</f>
        <v>0</v>
      </c>
      <c r="K36" s="25">
        <v>0</v>
      </c>
      <c r="L36" s="25"/>
      <c r="M36" s="31">
        <f>N36-L36</f>
        <v>0</v>
      </c>
      <c r="N36" s="25"/>
      <c r="O36" s="27"/>
    </row>
    <row r="37" spans="2:15" ht="43.5" customHeight="1" outlineLevel="1" thickBot="1">
      <c r="B37" s="32">
        <v>2</v>
      </c>
      <c r="C37" s="33" t="s">
        <v>48</v>
      </c>
      <c r="D37" s="28" t="s">
        <v>15</v>
      </c>
      <c r="E37" s="34" t="s">
        <v>24</v>
      </c>
      <c r="F37" s="25">
        <f t="shared" si="15"/>
        <v>740000</v>
      </c>
      <c r="G37" s="25">
        <f t="shared" si="15"/>
        <v>2500000</v>
      </c>
      <c r="H37" s="25">
        <f t="shared" si="15"/>
        <v>3240000</v>
      </c>
      <c r="I37" s="25">
        <v>40000</v>
      </c>
      <c r="J37" s="25">
        <f>K37-I37</f>
        <v>0</v>
      </c>
      <c r="K37" s="25">
        <v>40000</v>
      </c>
      <c r="L37" s="31">
        <v>700000</v>
      </c>
      <c r="M37" s="31">
        <f>N37-L37</f>
        <v>2500000</v>
      </c>
      <c r="N37" s="31">
        <v>3200000</v>
      </c>
      <c r="O37" s="27"/>
    </row>
    <row r="38" spans="2:15" ht="16.5" customHeight="1" thickBot="1">
      <c r="B38" s="39">
        <v>8</v>
      </c>
      <c r="C38" s="96" t="s">
        <v>49</v>
      </c>
      <c r="D38" s="97"/>
      <c r="E38" s="98"/>
      <c r="F38" s="21">
        <f aca="true" t="shared" si="16" ref="F38:N38">SUM(F39:F41)</f>
        <v>564000</v>
      </c>
      <c r="G38" s="22">
        <f t="shared" si="16"/>
        <v>638500</v>
      </c>
      <c r="H38" s="23">
        <f t="shared" si="16"/>
        <v>1202500</v>
      </c>
      <c r="I38" s="25">
        <f t="shared" si="16"/>
        <v>5000</v>
      </c>
      <c r="J38" s="25">
        <f t="shared" si="16"/>
        <v>37000</v>
      </c>
      <c r="K38" s="25">
        <f t="shared" si="16"/>
        <v>42000</v>
      </c>
      <c r="L38" s="25">
        <f t="shared" si="16"/>
        <v>559000</v>
      </c>
      <c r="M38" s="25">
        <f t="shared" si="16"/>
        <v>601500</v>
      </c>
      <c r="N38" s="25">
        <f t="shared" si="16"/>
        <v>1160500</v>
      </c>
      <c r="O38" s="27"/>
    </row>
    <row r="39" spans="2:15" ht="138.75" customHeight="1" outlineLevel="1">
      <c r="B39" s="32">
        <v>1</v>
      </c>
      <c r="C39" s="33" t="s">
        <v>51</v>
      </c>
      <c r="D39" s="28" t="s">
        <v>15</v>
      </c>
      <c r="E39" s="34">
        <v>2005</v>
      </c>
      <c r="F39" s="25">
        <f aca="true" t="shared" si="17" ref="F39:H41">I39+L39</f>
        <v>554000</v>
      </c>
      <c r="G39" s="25">
        <f t="shared" si="17"/>
        <v>554000</v>
      </c>
      <c r="H39" s="25">
        <f t="shared" si="17"/>
        <v>1108000</v>
      </c>
      <c r="I39" s="31"/>
      <c r="J39" s="25">
        <f>K39-I39</f>
        <v>0</v>
      </c>
      <c r="K39" s="31"/>
      <c r="L39" s="25">
        <v>554000</v>
      </c>
      <c r="M39" s="31">
        <f>N39-L39</f>
        <v>554000</v>
      </c>
      <c r="N39" s="25">
        <v>1108000</v>
      </c>
      <c r="O39" s="27"/>
    </row>
    <row r="40" spans="2:15" ht="41.25" customHeight="1" outlineLevel="1">
      <c r="B40" s="32">
        <v>2</v>
      </c>
      <c r="C40" s="33" t="s">
        <v>52</v>
      </c>
      <c r="D40" s="28" t="s">
        <v>37</v>
      </c>
      <c r="E40" s="34">
        <v>2004</v>
      </c>
      <c r="F40" s="25">
        <f t="shared" si="17"/>
        <v>5000</v>
      </c>
      <c r="G40" s="25">
        <f t="shared" si="17"/>
        <v>37000</v>
      </c>
      <c r="H40" s="25">
        <f t="shared" si="17"/>
        <v>42000</v>
      </c>
      <c r="I40" s="31">
        <v>5000</v>
      </c>
      <c r="J40" s="25">
        <f>K40-I40</f>
        <v>37000</v>
      </c>
      <c r="K40" s="31">
        <v>42000</v>
      </c>
      <c r="L40" s="25"/>
      <c r="M40" s="31">
        <f>N40-L40</f>
        <v>0</v>
      </c>
      <c r="N40" s="25"/>
      <c r="O40" s="27"/>
    </row>
    <row r="41" spans="2:15" ht="45" customHeight="1" outlineLevel="1" thickBot="1">
      <c r="B41" s="32">
        <v>3</v>
      </c>
      <c r="C41" s="33" t="s">
        <v>53</v>
      </c>
      <c r="D41" s="28" t="s">
        <v>37</v>
      </c>
      <c r="E41" s="34">
        <v>2005</v>
      </c>
      <c r="F41" s="25">
        <f t="shared" si="17"/>
        <v>5000</v>
      </c>
      <c r="G41" s="25">
        <f t="shared" si="17"/>
        <v>47500</v>
      </c>
      <c r="H41" s="25">
        <f t="shared" si="17"/>
        <v>52500</v>
      </c>
      <c r="I41" s="25"/>
      <c r="J41" s="25">
        <f>K41-I41</f>
        <v>0</v>
      </c>
      <c r="K41" s="25"/>
      <c r="L41" s="31">
        <v>5000</v>
      </c>
      <c r="M41" s="31">
        <f>N41-L41</f>
        <v>47500</v>
      </c>
      <c r="N41" s="31">
        <v>52500</v>
      </c>
      <c r="O41" s="27"/>
    </row>
    <row r="42" spans="2:15" ht="16.5" customHeight="1" thickBot="1">
      <c r="B42" s="39">
        <v>9</v>
      </c>
      <c r="C42" s="96" t="s">
        <v>54</v>
      </c>
      <c r="D42" s="97"/>
      <c r="E42" s="98"/>
      <c r="F42" s="21">
        <f aca="true" t="shared" si="18" ref="F42:N42">SUM(F43:F44)</f>
        <v>510000</v>
      </c>
      <c r="G42" s="22">
        <f t="shared" si="18"/>
        <v>190000</v>
      </c>
      <c r="H42" s="23">
        <f t="shared" si="18"/>
        <v>700000</v>
      </c>
      <c r="I42" s="25">
        <f t="shared" si="18"/>
        <v>0</v>
      </c>
      <c r="J42" s="25">
        <f t="shared" si="18"/>
        <v>0</v>
      </c>
      <c r="K42" s="25">
        <f t="shared" si="18"/>
        <v>0</v>
      </c>
      <c r="L42" s="25">
        <f t="shared" si="18"/>
        <v>510000</v>
      </c>
      <c r="M42" s="25">
        <f t="shared" si="18"/>
        <v>190000</v>
      </c>
      <c r="N42" s="25">
        <f t="shared" si="18"/>
        <v>700000</v>
      </c>
      <c r="O42" s="27"/>
    </row>
    <row r="43" spans="2:15" ht="50.25" customHeight="1" outlineLevel="1">
      <c r="B43" s="32">
        <v>1</v>
      </c>
      <c r="C43" s="33" t="s">
        <v>55</v>
      </c>
      <c r="D43" s="28" t="s">
        <v>15</v>
      </c>
      <c r="E43" s="34">
        <v>2005</v>
      </c>
      <c r="F43" s="25">
        <f aca="true" t="shared" si="19" ref="F43:H44">I43+L43</f>
        <v>20000</v>
      </c>
      <c r="G43" s="25">
        <f t="shared" si="19"/>
        <v>85000</v>
      </c>
      <c r="H43" s="25">
        <f t="shared" si="19"/>
        <v>105000</v>
      </c>
      <c r="I43" s="25"/>
      <c r="J43" s="25">
        <f>K43-I43</f>
        <v>0</v>
      </c>
      <c r="K43" s="25"/>
      <c r="L43" s="31">
        <v>20000</v>
      </c>
      <c r="M43" s="31">
        <f>N43-L43</f>
        <v>85000</v>
      </c>
      <c r="N43" s="31">
        <v>105000</v>
      </c>
      <c r="O43" s="27"/>
    </row>
    <row r="44" spans="2:15" ht="37.5" customHeight="1" outlineLevel="1" thickBot="1">
      <c r="B44" s="32">
        <v>2</v>
      </c>
      <c r="C44" s="33" t="s">
        <v>56</v>
      </c>
      <c r="D44" s="28" t="s">
        <v>15</v>
      </c>
      <c r="E44" s="34">
        <v>2005</v>
      </c>
      <c r="F44" s="25">
        <f t="shared" si="19"/>
        <v>490000</v>
      </c>
      <c r="G44" s="25">
        <f t="shared" si="19"/>
        <v>105000</v>
      </c>
      <c r="H44" s="25">
        <f t="shared" si="19"/>
        <v>595000</v>
      </c>
      <c r="I44" s="25"/>
      <c r="J44" s="25">
        <f>K44-I44</f>
        <v>0</v>
      </c>
      <c r="K44" s="25"/>
      <c r="L44" s="31">
        <v>490000</v>
      </c>
      <c r="M44" s="31">
        <f>N44-L44</f>
        <v>105000</v>
      </c>
      <c r="N44" s="31">
        <v>595000</v>
      </c>
      <c r="O44" s="27"/>
    </row>
    <row r="45" spans="2:15" ht="16.5" customHeight="1" thickBot="1">
      <c r="B45" s="39">
        <v>10</v>
      </c>
      <c r="C45" s="96" t="s">
        <v>64</v>
      </c>
      <c r="D45" s="97"/>
      <c r="E45" s="98"/>
      <c r="F45" s="21">
        <f aca="true" t="shared" si="20" ref="F45:N45">SUM(F46:F51)</f>
        <v>245000</v>
      </c>
      <c r="G45" s="22">
        <f t="shared" si="20"/>
        <v>0</v>
      </c>
      <c r="H45" s="23">
        <f t="shared" si="20"/>
        <v>245000</v>
      </c>
      <c r="I45" s="25">
        <f t="shared" si="20"/>
        <v>245000</v>
      </c>
      <c r="J45" s="25">
        <f t="shared" si="20"/>
        <v>0</v>
      </c>
      <c r="K45" s="25">
        <f t="shared" si="20"/>
        <v>245000</v>
      </c>
      <c r="L45" s="25">
        <f t="shared" si="20"/>
        <v>0</v>
      </c>
      <c r="M45" s="25">
        <f t="shared" si="20"/>
        <v>0</v>
      </c>
      <c r="N45" s="25">
        <f t="shared" si="20"/>
        <v>0</v>
      </c>
      <c r="O45" s="27"/>
    </row>
    <row r="46" spans="2:15" ht="28.5" customHeight="1" outlineLevel="1">
      <c r="B46" s="32">
        <v>1</v>
      </c>
      <c r="C46" s="33" t="s">
        <v>65</v>
      </c>
      <c r="D46" s="28" t="s">
        <v>15</v>
      </c>
      <c r="E46" s="34">
        <v>2004</v>
      </c>
      <c r="F46" s="25">
        <f aca="true" t="shared" si="21" ref="F46:H50">I46+L46</f>
        <v>10000</v>
      </c>
      <c r="G46" s="25">
        <f t="shared" si="21"/>
        <v>0</v>
      </c>
      <c r="H46" s="25">
        <f t="shared" si="21"/>
        <v>10000</v>
      </c>
      <c r="I46" s="25">
        <v>10000</v>
      </c>
      <c r="J46" s="25">
        <f>K46-I46</f>
        <v>0</v>
      </c>
      <c r="K46" s="25">
        <v>10000</v>
      </c>
      <c r="L46" s="31"/>
      <c r="M46" s="31">
        <f>N46-L46</f>
        <v>0</v>
      </c>
      <c r="N46" s="31"/>
      <c r="O46" s="27"/>
    </row>
    <row r="47" spans="2:15" ht="28.5" customHeight="1" outlineLevel="1">
      <c r="B47" s="32">
        <v>2</v>
      </c>
      <c r="C47" s="33" t="s">
        <v>66</v>
      </c>
      <c r="D47" s="28" t="s">
        <v>15</v>
      </c>
      <c r="E47" s="34">
        <v>2004</v>
      </c>
      <c r="F47" s="25">
        <f t="shared" si="21"/>
        <v>140000</v>
      </c>
      <c r="G47" s="25">
        <f t="shared" si="21"/>
        <v>0</v>
      </c>
      <c r="H47" s="25">
        <f t="shared" si="21"/>
        <v>140000</v>
      </c>
      <c r="I47" s="25">
        <v>140000</v>
      </c>
      <c r="J47" s="25">
        <f>K47-I47</f>
        <v>0</v>
      </c>
      <c r="K47" s="25">
        <v>140000</v>
      </c>
      <c r="L47" s="31"/>
      <c r="M47" s="31">
        <f>N47-L47</f>
        <v>0</v>
      </c>
      <c r="N47" s="31"/>
      <c r="O47" s="27"/>
    </row>
    <row r="48" spans="2:15" ht="28.5" customHeight="1" outlineLevel="1">
      <c r="B48" s="32">
        <v>3</v>
      </c>
      <c r="C48" s="33" t="s">
        <v>67</v>
      </c>
      <c r="D48" s="28" t="s">
        <v>15</v>
      </c>
      <c r="E48" s="34">
        <v>2004</v>
      </c>
      <c r="F48" s="25">
        <f t="shared" si="21"/>
        <v>70000</v>
      </c>
      <c r="G48" s="25">
        <f t="shared" si="21"/>
        <v>0</v>
      </c>
      <c r="H48" s="25">
        <f t="shared" si="21"/>
        <v>70000</v>
      </c>
      <c r="I48" s="25">
        <v>70000</v>
      </c>
      <c r="J48" s="25">
        <f>K48-I48</f>
        <v>0</v>
      </c>
      <c r="K48" s="25">
        <v>70000</v>
      </c>
      <c r="L48" s="31"/>
      <c r="M48" s="31">
        <f>N48-L48</f>
        <v>0</v>
      </c>
      <c r="N48" s="31"/>
      <c r="O48" s="27"/>
    </row>
    <row r="49" spans="2:15" ht="28.5" customHeight="1" outlineLevel="1">
      <c r="B49" s="32">
        <v>4</v>
      </c>
      <c r="C49" s="33" t="s">
        <v>68</v>
      </c>
      <c r="D49" s="28" t="s">
        <v>15</v>
      </c>
      <c r="E49" s="34">
        <v>2004</v>
      </c>
      <c r="F49" s="25">
        <f t="shared" si="21"/>
        <v>10000</v>
      </c>
      <c r="G49" s="25">
        <f t="shared" si="21"/>
        <v>0</v>
      </c>
      <c r="H49" s="25">
        <f t="shared" si="21"/>
        <v>10000</v>
      </c>
      <c r="I49" s="25">
        <v>10000</v>
      </c>
      <c r="J49" s="25">
        <f>K49-I49</f>
        <v>0</v>
      </c>
      <c r="K49" s="25">
        <v>10000</v>
      </c>
      <c r="L49" s="31"/>
      <c r="M49" s="31">
        <f>N49-L49</f>
        <v>0</v>
      </c>
      <c r="N49" s="31"/>
      <c r="O49" s="27"/>
    </row>
    <row r="50" spans="2:15" ht="28.5" customHeight="1" outlineLevel="1">
      <c r="B50" s="32">
        <v>5</v>
      </c>
      <c r="C50" s="33" t="s">
        <v>69</v>
      </c>
      <c r="D50" s="28" t="s">
        <v>15</v>
      </c>
      <c r="E50" s="34">
        <v>2004</v>
      </c>
      <c r="F50" s="25">
        <f t="shared" si="21"/>
        <v>15000</v>
      </c>
      <c r="G50" s="25">
        <f t="shared" si="21"/>
        <v>0</v>
      </c>
      <c r="H50" s="25">
        <f t="shared" si="21"/>
        <v>15000</v>
      </c>
      <c r="I50" s="25">
        <v>15000</v>
      </c>
      <c r="J50" s="25">
        <f>K50-I50</f>
        <v>0</v>
      </c>
      <c r="K50" s="25">
        <v>15000</v>
      </c>
      <c r="L50" s="31"/>
      <c r="M50" s="31">
        <f>N50-L50</f>
        <v>0</v>
      </c>
      <c r="N50" s="31"/>
      <c r="O50" s="27"/>
    </row>
    <row r="51" spans="2:18" s="52" customFormat="1" ht="17.25" customHeight="1">
      <c r="B51" s="47"/>
      <c r="C51" s="48"/>
      <c r="D51" s="48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</row>
    <row r="52" spans="2:18" s="52" customFormat="1" ht="18" customHeight="1">
      <c r="B52" s="53" t="s">
        <v>57</v>
      </c>
      <c r="C52" s="54"/>
      <c r="D52" s="54"/>
      <c r="E52" s="54"/>
      <c r="F52" s="55"/>
      <c r="G52" s="4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1"/>
    </row>
    <row r="53" spans="2:18" s="52" customFormat="1" ht="18" customHeight="1">
      <c r="B53" s="53" t="s">
        <v>58</v>
      </c>
      <c r="C53" s="55"/>
      <c r="D53" s="55"/>
      <c r="E53" s="54"/>
      <c r="F53" s="55"/>
      <c r="G53" s="4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</row>
    <row r="54" spans="2:18" ht="18" customHeight="1">
      <c r="B54" s="53" t="s">
        <v>59</v>
      </c>
      <c r="C54" s="54"/>
      <c r="D54" s="54"/>
      <c r="E54" s="54"/>
      <c r="F54" s="55"/>
      <c r="G54" s="4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27"/>
    </row>
    <row r="55" spans="2:18" ht="18" customHeight="1">
      <c r="B55" s="53" t="s">
        <v>60</v>
      </c>
      <c r="C55" s="54"/>
      <c r="D55" s="54"/>
      <c r="E55" s="54"/>
      <c r="F55" s="55"/>
      <c r="G55" s="4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27"/>
    </row>
    <row r="56" spans="2:18" ht="12.75">
      <c r="B56" s="57" t="s">
        <v>61</v>
      </c>
      <c r="C56" s="58"/>
      <c r="D56" s="58"/>
      <c r="E56" s="58"/>
      <c r="F56" s="59"/>
      <c r="G56" s="24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27"/>
    </row>
    <row r="57" spans="2:18" ht="12.75">
      <c r="B57" s="60" t="s">
        <v>62</v>
      </c>
      <c r="C57" s="54"/>
      <c r="D57" s="54"/>
      <c r="E57" s="54"/>
      <c r="F57" s="55"/>
      <c r="G57" s="4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27"/>
    </row>
    <row r="58" spans="2:18" ht="12.75">
      <c r="B58" s="27"/>
      <c r="C58" s="27"/>
      <c r="D58" s="27"/>
      <c r="E58" s="27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27"/>
    </row>
    <row r="59" spans="2:18" ht="12.75">
      <c r="B59" s="27"/>
      <c r="C59" s="27"/>
      <c r="D59" s="27"/>
      <c r="E59" s="27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7"/>
    </row>
    <row r="60" spans="2:18" ht="12.75">
      <c r="B60" s="27"/>
      <c r="C60" s="27"/>
      <c r="D60" s="27"/>
      <c r="E60" s="27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27"/>
    </row>
    <row r="61" spans="2:18" ht="12.75">
      <c r="B61" s="27"/>
      <c r="C61" s="27"/>
      <c r="D61" s="27"/>
      <c r="E61" s="27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27"/>
    </row>
    <row r="62" spans="2:18" ht="12.75">
      <c r="B62" s="27"/>
      <c r="C62" s="27"/>
      <c r="D62" s="27"/>
      <c r="E62" s="2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27"/>
    </row>
    <row r="63" spans="2:18" ht="12.75">
      <c r="B63" s="27"/>
      <c r="C63" s="27"/>
      <c r="D63" s="27"/>
      <c r="E63" s="27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27"/>
    </row>
    <row r="64" spans="2:18" ht="12.75">
      <c r="B64" s="27"/>
      <c r="C64" s="27"/>
      <c r="D64" s="27"/>
      <c r="E64" s="27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27"/>
    </row>
    <row r="65" spans="2:18" ht="12.75">
      <c r="B65" s="27"/>
      <c r="C65" s="27"/>
      <c r="D65" s="27"/>
      <c r="E65" s="27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27"/>
    </row>
    <row r="66" spans="2:18" ht="12.75">
      <c r="B66" s="27"/>
      <c r="C66" s="27"/>
      <c r="D66" s="27"/>
      <c r="E66" s="27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27"/>
    </row>
    <row r="67" spans="2:18" ht="12.75">
      <c r="B67" s="27"/>
      <c r="C67" s="27"/>
      <c r="D67" s="27"/>
      <c r="E67" s="27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27"/>
    </row>
    <row r="68" spans="2:18" ht="12.75">
      <c r="B68" s="27"/>
      <c r="C68" s="27"/>
      <c r="D68" s="27"/>
      <c r="E68" s="27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27"/>
    </row>
    <row r="69" spans="2:18" ht="12.75">
      <c r="B69" s="27"/>
      <c r="C69" s="27"/>
      <c r="D69" s="27"/>
      <c r="E69" s="27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27"/>
    </row>
    <row r="70" spans="2:18" ht="12.75">
      <c r="B70" s="27"/>
      <c r="C70" s="27"/>
      <c r="D70" s="27"/>
      <c r="E70" s="27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27"/>
    </row>
    <row r="71" spans="2:18" ht="12.75">
      <c r="B71" s="27"/>
      <c r="C71" s="27"/>
      <c r="D71" s="27"/>
      <c r="E71" s="2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27"/>
    </row>
    <row r="72" spans="2:18" ht="12.75">
      <c r="B72" s="27"/>
      <c r="C72" s="27"/>
      <c r="D72" s="27"/>
      <c r="E72" s="27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27"/>
    </row>
    <row r="73" spans="2:18" ht="12.75">
      <c r="B73" s="27"/>
      <c r="C73" s="27"/>
      <c r="D73" s="27"/>
      <c r="E73" s="27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27"/>
    </row>
    <row r="74" spans="2:18" ht="12.75">
      <c r="B74" s="27"/>
      <c r="C74" s="27"/>
      <c r="D74" s="27"/>
      <c r="E74" s="27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27"/>
    </row>
    <row r="75" spans="2:18" ht="12.75">
      <c r="B75" s="27"/>
      <c r="C75" s="27"/>
      <c r="D75" s="27"/>
      <c r="E75" s="27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27"/>
    </row>
    <row r="76" spans="2:18" ht="12.75">
      <c r="B76" s="27"/>
      <c r="C76" s="27"/>
      <c r="D76" s="27"/>
      <c r="E76" s="27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27"/>
    </row>
    <row r="77" spans="2:18" ht="12.75">
      <c r="B77" s="27"/>
      <c r="C77" s="27"/>
      <c r="D77" s="27"/>
      <c r="E77" s="27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27"/>
    </row>
    <row r="78" spans="2:18" ht="12.75">
      <c r="B78" s="27"/>
      <c r="C78" s="27"/>
      <c r="D78" s="27"/>
      <c r="E78" s="27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27"/>
    </row>
    <row r="79" spans="2:18" ht="12.75">
      <c r="B79" s="27"/>
      <c r="C79" s="27"/>
      <c r="D79" s="27"/>
      <c r="E79" s="27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27"/>
    </row>
    <row r="80" spans="2:18" ht="12.75">
      <c r="B80" s="27"/>
      <c r="C80" s="27"/>
      <c r="D80" s="27"/>
      <c r="E80" s="27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27"/>
    </row>
    <row r="81" spans="2:18" ht="12.75">
      <c r="B81" s="27"/>
      <c r="C81" s="27"/>
      <c r="D81" s="27"/>
      <c r="E81" s="27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27"/>
    </row>
    <row r="82" spans="2:18" ht="12.75">
      <c r="B82" s="27"/>
      <c r="C82" s="27"/>
      <c r="D82" s="27"/>
      <c r="E82" s="27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27"/>
    </row>
    <row r="83" spans="6:17" ht="12.7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6:17" ht="12.7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6:17" ht="12.7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6:17" ht="12.7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6:17" ht="12.7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6:17" ht="12.7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6:17" ht="12.7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6:17" ht="12.7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6:17" ht="12.7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6:17" ht="12.7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6:17" ht="12.7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6:17" ht="12.7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6:17" ht="12.7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6:17" ht="12.7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6:17" ht="12.7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6:17" ht="12.7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6:17" ht="12.7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6:17" ht="12.7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6:17" ht="12.7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6:17" ht="12.7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6:17" ht="12.7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6:17" ht="12.7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6:17" ht="12.7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6:17" ht="12.7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6:17" ht="12.7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6:17" ht="12.7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6:17" ht="12.7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6:17" ht="12.7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6:17" ht="12.7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6:17" ht="12.7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6:17" ht="12.7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6:17" ht="12.7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6:17" ht="12.7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6:17" ht="12.7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6:17" ht="12.7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6:17" ht="12.7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6:17" ht="12.7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6:17" ht="12.7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6:17" ht="12.7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6:17" ht="12.7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6:17" ht="12.7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6:17" ht="12.7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6:17" ht="12.7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6:17" ht="12.7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6:17" ht="12.7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6:17" ht="12.7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6:17" ht="12.7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6:17" ht="12.7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6:17" ht="12.7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6:17" ht="12.7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6:17" ht="12.7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6:17" ht="12.7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6:17" ht="12.7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6:17" ht="12.7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6:17" ht="12.7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6:17" ht="12.7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6:17" ht="12.7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6:17" ht="12.7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6:17" ht="12.7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6:17" ht="12.7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6:17" ht="12.7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6:17" ht="12.7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6:17" ht="12.7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6:17" ht="12.7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6:17" ht="12.7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6:17" ht="12.7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6:17" ht="12.7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6:17" ht="12.7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6:17" ht="12.7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6:17" ht="12.7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6:17" ht="12.7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6:17" ht="12.7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  <row r="155" spans="6:17" ht="12.75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</sheetData>
  <mergeCells count="22">
    <mergeCell ref="C2:K2"/>
    <mergeCell ref="B5:B7"/>
    <mergeCell ref="C5:C7"/>
    <mergeCell ref="D5:D7"/>
    <mergeCell ref="E5:E7"/>
    <mergeCell ref="F5:H6"/>
    <mergeCell ref="I6:K6"/>
    <mergeCell ref="C13:E13"/>
    <mergeCell ref="C16:E16"/>
    <mergeCell ref="C11:D11"/>
    <mergeCell ref="I5:N5"/>
    <mergeCell ref="L6:N6"/>
    <mergeCell ref="L2:P4"/>
    <mergeCell ref="C45:E45"/>
    <mergeCell ref="C35:E35"/>
    <mergeCell ref="C38:E38"/>
    <mergeCell ref="C42:E42"/>
    <mergeCell ref="C21:E21"/>
    <mergeCell ref="C23:E23"/>
    <mergeCell ref="C27:E27"/>
    <mergeCell ref="C32:E32"/>
    <mergeCell ref="C12:D1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54"/>
  <sheetViews>
    <sheetView workbookViewId="0" topLeftCell="A1">
      <selection activeCell="L10" sqref="L10"/>
    </sheetView>
  </sheetViews>
  <sheetFormatPr defaultColWidth="9.00390625" defaultRowHeight="12.75" outlineLevelRow="1"/>
  <cols>
    <col min="1" max="1" width="1.25" style="0" customWidth="1"/>
    <col min="2" max="2" width="4.625" style="0" customWidth="1"/>
    <col min="3" max="3" width="26.00390625" style="0" customWidth="1"/>
    <col min="4" max="4" width="8.875" style="0" customWidth="1"/>
    <col min="5" max="5" width="7.625" style="0" customWidth="1"/>
    <col min="6" max="6" width="8.125" style="0" customWidth="1"/>
    <col min="7" max="8" width="8.00390625" style="0" customWidth="1"/>
    <col min="9" max="9" width="6.75390625" style="0" customWidth="1"/>
    <col min="10" max="11" width="7.625" style="0" customWidth="1"/>
    <col min="12" max="12" width="7.875" style="0" customWidth="1"/>
    <col min="13" max="13" width="7.625" style="0" customWidth="1"/>
    <col min="14" max="14" width="8.125" style="0" customWidth="1"/>
    <col min="15" max="15" width="7.875" style="0" customWidth="1"/>
    <col min="16" max="16" width="7.375" style="0" customWidth="1"/>
    <col min="17" max="17" width="7.875" style="0" customWidth="1"/>
  </cols>
  <sheetData>
    <row r="2" spans="3:17" ht="24.75" customHeight="1">
      <c r="C2" s="110" t="s">
        <v>0</v>
      </c>
      <c r="D2" s="110"/>
      <c r="E2" s="110"/>
      <c r="F2" s="110"/>
      <c r="G2" s="110"/>
      <c r="H2" s="110"/>
      <c r="I2" s="110"/>
      <c r="J2" s="110"/>
      <c r="K2" s="110"/>
      <c r="M2" s="127" t="s">
        <v>63</v>
      </c>
      <c r="N2" s="127"/>
      <c r="O2" s="127"/>
      <c r="P2" s="127"/>
      <c r="Q2" s="127"/>
    </row>
    <row r="3" spans="13:17" ht="12.75">
      <c r="M3" s="127"/>
      <c r="N3" s="127"/>
      <c r="O3" s="127"/>
      <c r="P3" s="127"/>
      <c r="Q3" s="127"/>
    </row>
    <row r="4" spans="13:17" ht="13.5" thickBot="1">
      <c r="M4" s="128"/>
      <c r="N4" s="128"/>
      <c r="O4" s="128"/>
      <c r="P4" s="128"/>
      <c r="Q4" s="128"/>
    </row>
    <row r="5" spans="2:17" ht="13.5" thickBot="1">
      <c r="B5" s="111" t="s">
        <v>1</v>
      </c>
      <c r="C5" s="111" t="s">
        <v>2</v>
      </c>
      <c r="D5" s="114" t="s">
        <v>3</v>
      </c>
      <c r="E5" s="117" t="s">
        <v>4</v>
      </c>
      <c r="F5" s="120" t="s">
        <v>5</v>
      </c>
      <c r="G5" s="120"/>
      <c r="H5" s="121"/>
      <c r="I5" s="129" t="s">
        <v>6</v>
      </c>
      <c r="J5" s="100"/>
      <c r="K5" s="100"/>
      <c r="L5" s="100"/>
      <c r="M5" s="100"/>
      <c r="N5" s="100"/>
      <c r="O5" s="100"/>
      <c r="P5" s="100"/>
      <c r="Q5" s="101"/>
    </row>
    <row r="6" spans="2:17" ht="36" customHeight="1" thickBot="1">
      <c r="B6" s="112"/>
      <c r="C6" s="112"/>
      <c r="D6" s="115"/>
      <c r="E6" s="118"/>
      <c r="F6" s="122"/>
      <c r="G6" s="122"/>
      <c r="H6" s="123"/>
      <c r="I6" s="124">
        <v>2003</v>
      </c>
      <c r="J6" s="125"/>
      <c r="K6" s="125"/>
      <c r="L6" s="124">
        <v>2004</v>
      </c>
      <c r="M6" s="125"/>
      <c r="N6" s="126"/>
      <c r="O6" s="107">
        <v>2005</v>
      </c>
      <c r="P6" s="108"/>
      <c r="Q6" s="109"/>
    </row>
    <row r="7" spans="2:17" ht="39" customHeight="1" thickBot="1">
      <c r="B7" s="113"/>
      <c r="C7" s="113"/>
      <c r="D7" s="116"/>
      <c r="E7" s="119"/>
      <c r="F7" s="4" t="s">
        <v>7</v>
      </c>
      <c r="G7" s="5" t="s">
        <v>8</v>
      </c>
      <c r="H7" s="6" t="s">
        <v>9</v>
      </c>
      <c r="I7" s="7" t="s">
        <v>7</v>
      </c>
      <c r="J7" s="5" t="s">
        <v>8</v>
      </c>
      <c r="K7" s="6" t="s">
        <v>9</v>
      </c>
      <c r="L7" s="7" t="s">
        <v>7</v>
      </c>
      <c r="M7" s="5" t="s">
        <v>8</v>
      </c>
      <c r="N7" s="6" t="s">
        <v>9</v>
      </c>
      <c r="O7" s="7" t="s">
        <v>7</v>
      </c>
      <c r="P7" s="5" t="s">
        <v>8</v>
      </c>
      <c r="Q7" s="6" t="s">
        <v>9</v>
      </c>
    </row>
    <row r="8" spans="2:17" ht="13.5" thickBo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</row>
    <row r="9" spans="2:17" ht="13.5" thickBot="1">
      <c r="B9" s="1" t="s">
        <v>10</v>
      </c>
      <c r="C9" s="2"/>
      <c r="D9" s="2"/>
      <c r="E9" s="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2:17" ht="13.5" thickBot="1">
      <c r="B10" s="11"/>
      <c r="C10" s="100" t="s">
        <v>11</v>
      </c>
      <c r="D10" s="101"/>
      <c r="E10" s="12" t="s">
        <v>12</v>
      </c>
      <c r="F10" s="13">
        <f aca="true" t="shared" si="0" ref="F10:Q10">F11+F14+F20+F22+F28+F36+F39+F42+F47</f>
        <v>6479227</v>
      </c>
      <c r="G10" s="14">
        <f t="shared" si="0"/>
        <v>10876734</v>
      </c>
      <c r="H10" s="15">
        <f t="shared" si="0"/>
        <v>17355961</v>
      </c>
      <c r="I10" s="16">
        <f t="shared" si="0"/>
        <v>1430257</v>
      </c>
      <c r="J10" s="17">
        <f t="shared" si="0"/>
        <v>3818864</v>
      </c>
      <c r="K10" s="18">
        <f t="shared" si="0"/>
        <v>5249121</v>
      </c>
      <c r="L10" s="13">
        <f t="shared" si="0"/>
        <v>1203470</v>
      </c>
      <c r="M10" s="17">
        <f t="shared" si="0"/>
        <v>1248310</v>
      </c>
      <c r="N10" s="19">
        <f t="shared" si="0"/>
        <v>2451780</v>
      </c>
      <c r="O10" s="13">
        <f t="shared" si="0"/>
        <v>3845500</v>
      </c>
      <c r="P10" s="17">
        <f t="shared" si="0"/>
        <v>5809560</v>
      </c>
      <c r="Q10" s="19">
        <f t="shared" si="0"/>
        <v>9655060</v>
      </c>
    </row>
    <row r="11" spans="2:18" ht="16.5" customHeight="1" thickBot="1">
      <c r="B11" s="20">
        <v>1</v>
      </c>
      <c r="C11" s="99" t="s">
        <v>13</v>
      </c>
      <c r="D11" s="97"/>
      <c r="E11" s="98"/>
      <c r="F11" s="21">
        <f aca="true" t="shared" si="1" ref="F11:Q11">SUM(F12:F13)</f>
        <v>489666</v>
      </c>
      <c r="G11" s="22">
        <f t="shared" si="1"/>
        <v>63159</v>
      </c>
      <c r="H11" s="23">
        <f t="shared" si="1"/>
        <v>552825</v>
      </c>
      <c r="I11" s="24">
        <f t="shared" si="1"/>
        <v>33166</v>
      </c>
      <c r="J11" s="25">
        <f t="shared" si="1"/>
        <v>35759</v>
      </c>
      <c r="K11" s="26">
        <f t="shared" si="1"/>
        <v>68925</v>
      </c>
      <c r="L11" s="25">
        <f t="shared" si="1"/>
        <v>5000</v>
      </c>
      <c r="M11" s="25">
        <f t="shared" si="1"/>
        <v>27400</v>
      </c>
      <c r="N11" s="25">
        <f t="shared" si="1"/>
        <v>32400</v>
      </c>
      <c r="O11" s="25">
        <f t="shared" si="1"/>
        <v>451500</v>
      </c>
      <c r="P11" s="25">
        <f t="shared" si="1"/>
        <v>0</v>
      </c>
      <c r="Q11" s="25">
        <f t="shared" si="1"/>
        <v>451500</v>
      </c>
      <c r="R11" s="27"/>
    </row>
    <row r="12" spans="2:18" ht="66.75" customHeight="1" outlineLevel="1">
      <c r="B12" s="28">
        <v>1</v>
      </c>
      <c r="C12" s="29" t="s">
        <v>14</v>
      </c>
      <c r="D12" s="28" t="s">
        <v>15</v>
      </c>
      <c r="E12" s="30" t="s">
        <v>16</v>
      </c>
      <c r="F12" s="25">
        <f>I12+L12+O12</f>
        <v>38166</v>
      </c>
      <c r="G12" s="25">
        <f>J12+M12+P12</f>
        <v>63159</v>
      </c>
      <c r="H12" s="25">
        <f>K12+N12+Q12</f>
        <v>101325</v>
      </c>
      <c r="I12" s="25">
        <v>33166</v>
      </c>
      <c r="J12" s="25">
        <f>K12-I12</f>
        <v>35759</v>
      </c>
      <c r="K12" s="25">
        <v>68925</v>
      </c>
      <c r="L12" s="25">
        <v>5000</v>
      </c>
      <c r="M12" s="25">
        <f>N12-L12</f>
        <v>27400</v>
      </c>
      <c r="N12" s="25">
        <v>32400</v>
      </c>
      <c r="O12" s="25"/>
      <c r="P12" s="31">
        <f>Q12-O12</f>
        <v>0</v>
      </c>
      <c r="Q12" s="25"/>
      <c r="R12" s="27"/>
    </row>
    <row r="13" spans="2:18" ht="48.75" customHeight="1" outlineLevel="1" thickBot="1">
      <c r="B13" s="32">
        <v>2</v>
      </c>
      <c r="C13" s="33" t="s">
        <v>17</v>
      </c>
      <c r="D13" s="28" t="s">
        <v>15</v>
      </c>
      <c r="E13" s="34">
        <v>2005</v>
      </c>
      <c r="F13" s="25">
        <f aca="true" t="shared" si="2" ref="F13:H49">I13+L13+O13</f>
        <v>451500</v>
      </c>
      <c r="G13" s="25">
        <f>J13+M13+P13</f>
        <v>0</v>
      </c>
      <c r="H13" s="25">
        <f>K13+N13+Q13</f>
        <v>451500</v>
      </c>
      <c r="I13" s="31"/>
      <c r="J13" s="25">
        <f>K13-I13</f>
        <v>0</v>
      </c>
      <c r="K13" s="35"/>
      <c r="L13" s="31"/>
      <c r="M13" s="25">
        <f>N13-L13</f>
        <v>0</v>
      </c>
      <c r="N13" s="31"/>
      <c r="O13" s="31">
        <v>451500</v>
      </c>
      <c r="P13" s="31">
        <f>Q13-O13</f>
        <v>0</v>
      </c>
      <c r="Q13" s="31">
        <v>451500</v>
      </c>
      <c r="R13" s="27"/>
    </row>
    <row r="14" spans="2:18" ht="16.5" customHeight="1" thickBot="1">
      <c r="B14" s="20">
        <v>2</v>
      </c>
      <c r="C14" s="99" t="s">
        <v>18</v>
      </c>
      <c r="D14" s="97"/>
      <c r="E14" s="98"/>
      <c r="F14" s="36">
        <f aca="true" t="shared" si="3" ref="F14:Q14">SUM(F15:F19)</f>
        <v>464137</v>
      </c>
      <c r="G14" s="22">
        <f t="shared" si="3"/>
        <v>1810839</v>
      </c>
      <c r="H14" s="23">
        <f t="shared" si="3"/>
        <v>2274976</v>
      </c>
      <c r="I14" s="24">
        <f t="shared" si="3"/>
        <v>144137</v>
      </c>
      <c r="J14" s="25">
        <f t="shared" si="3"/>
        <v>467500</v>
      </c>
      <c r="K14" s="26">
        <f t="shared" si="3"/>
        <v>611637</v>
      </c>
      <c r="L14" s="25">
        <f t="shared" si="3"/>
        <v>220000</v>
      </c>
      <c r="M14" s="25">
        <f t="shared" si="3"/>
        <v>358339</v>
      </c>
      <c r="N14" s="25">
        <f t="shared" si="3"/>
        <v>578339</v>
      </c>
      <c r="O14" s="25">
        <f t="shared" si="3"/>
        <v>100000</v>
      </c>
      <c r="P14" s="25">
        <f t="shared" si="3"/>
        <v>985000</v>
      </c>
      <c r="Q14" s="25">
        <f t="shared" si="3"/>
        <v>1085000</v>
      </c>
      <c r="R14" s="27"/>
    </row>
    <row r="15" spans="2:18" ht="47.25" customHeight="1" outlineLevel="1">
      <c r="B15" s="28">
        <v>1</v>
      </c>
      <c r="C15" s="29" t="s">
        <v>19</v>
      </c>
      <c r="D15" s="28" t="s">
        <v>15</v>
      </c>
      <c r="E15" s="30">
        <v>2003</v>
      </c>
      <c r="F15" s="25">
        <f t="shared" si="2"/>
        <v>106137</v>
      </c>
      <c r="G15" s="25">
        <f t="shared" si="2"/>
        <v>67500</v>
      </c>
      <c r="H15" s="25">
        <f t="shared" si="2"/>
        <v>173637</v>
      </c>
      <c r="I15" s="25">
        <v>106137</v>
      </c>
      <c r="J15" s="25">
        <f>K15-I15</f>
        <v>67500</v>
      </c>
      <c r="K15" s="25">
        <v>173637</v>
      </c>
      <c r="L15" s="31"/>
      <c r="M15" s="25">
        <f>N15-L15</f>
        <v>0</v>
      </c>
      <c r="N15" s="31"/>
      <c r="O15" s="31"/>
      <c r="P15" s="31">
        <f>Q15-O15</f>
        <v>0</v>
      </c>
      <c r="Q15" s="31"/>
      <c r="R15" s="27"/>
    </row>
    <row r="16" spans="2:18" ht="36" customHeight="1" outlineLevel="1">
      <c r="B16" s="32">
        <v>2</v>
      </c>
      <c r="C16" s="33" t="s">
        <v>20</v>
      </c>
      <c r="D16" s="28" t="s">
        <v>15</v>
      </c>
      <c r="E16" s="34" t="s">
        <v>16</v>
      </c>
      <c r="F16" s="25">
        <f>I16+L16+O16</f>
        <v>218000</v>
      </c>
      <c r="G16" s="25">
        <f>J16+M16+P16</f>
        <v>558339</v>
      </c>
      <c r="H16" s="25">
        <f>K16+N16+Q16</f>
        <v>776339</v>
      </c>
      <c r="I16" s="31">
        <v>18000</v>
      </c>
      <c r="J16" s="25">
        <f>K16-I16</f>
        <v>200000</v>
      </c>
      <c r="K16" s="31">
        <v>218000</v>
      </c>
      <c r="L16" s="31">
        <v>200000</v>
      </c>
      <c r="M16" s="25">
        <f>N16-L16</f>
        <v>358339</v>
      </c>
      <c r="N16" s="31">
        <v>558339</v>
      </c>
      <c r="O16" s="31"/>
      <c r="P16" s="31">
        <f>Q16-O16</f>
        <v>0</v>
      </c>
      <c r="Q16" s="31"/>
      <c r="R16" s="27"/>
    </row>
    <row r="17" spans="2:18" ht="40.5" customHeight="1" outlineLevel="1">
      <c r="B17" s="32">
        <v>3</v>
      </c>
      <c r="C17" s="33" t="s">
        <v>21</v>
      </c>
      <c r="D17" s="28" t="s">
        <v>15</v>
      </c>
      <c r="E17" s="34" t="s">
        <v>22</v>
      </c>
      <c r="F17" s="25">
        <f t="shared" si="2"/>
        <v>40000</v>
      </c>
      <c r="G17" s="25">
        <f t="shared" si="2"/>
        <v>780000</v>
      </c>
      <c r="H17" s="25">
        <f t="shared" si="2"/>
        <v>820000</v>
      </c>
      <c r="I17" s="31">
        <v>20000</v>
      </c>
      <c r="J17" s="25">
        <f>K17-I17</f>
        <v>200000</v>
      </c>
      <c r="K17" s="31">
        <v>220000</v>
      </c>
      <c r="L17" s="31"/>
      <c r="M17" s="25">
        <f>N17-L17</f>
        <v>0</v>
      </c>
      <c r="N17" s="31"/>
      <c r="O17" s="31">
        <v>20000</v>
      </c>
      <c r="P17" s="31">
        <f>Q17-O17</f>
        <v>580000</v>
      </c>
      <c r="Q17" s="31">
        <v>600000</v>
      </c>
      <c r="R17" s="27"/>
    </row>
    <row r="18" spans="2:18" ht="45" customHeight="1" outlineLevel="1">
      <c r="B18" s="32">
        <v>4</v>
      </c>
      <c r="C18" s="33" t="s">
        <v>23</v>
      </c>
      <c r="D18" s="28" t="s">
        <v>15</v>
      </c>
      <c r="E18" s="37" t="s">
        <v>24</v>
      </c>
      <c r="F18" s="25">
        <f>I18+L18+O18</f>
        <v>20000</v>
      </c>
      <c r="G18" s="25">
        <f>J18+M18+P18</f>
        <v>405000</v>
      </c>
      <c r="H18" s="25">
        <f>K18+N18+Q18</f>
        <v>425000</v>
      </c>
      <c r="I18" s="31"/>
      <c r="J18" s="25">
        <f>K18-I18</f>
        <v>0</v>
      </c>
      <c r="K18" s="35"/>
      <c r="L18" s="31">
        <v>20000</v>
      </c>
      <c r="M18" s="25">
        <f>N18-L18</f>
        <v>0</v>
      </c>
      <c r="N18" s="31">
        <v>20000</v>
      </c>
      <c r="O18" s="31">
        <v>0</v>
      </c>
      <c r="P18" s="25">
        <f>Q18-O18</f>
        <v>405000</v>
      </c>
      <c r="Q18" s="31">
        <v>405000</v>
      </c>
      <c r="R18" s="27"/>
    </row>
    <row r="19" spans="2:18" ht="36.75" customHeight="1" outlineLevel="1" thickBot="1">
      <c r="B19" s="32">
        <v>5</v>
      </c>
      <c r="C19" s="33" t="s">
        <v>25</v>
      </c>
      <c r="D19" s="28" t="s">
        <v>15</v>
      </c>
      <c r="E19" s="34">
        <v>2005</v>
      </c>
      <c r="F19" s="25">
        <f t="shared" si="2"/>
        <v>80000</v>
      </c>
      <c r="G19" s="25">
        <f t="shared" si="2"/>
        <v>0</v>
      </c>
      <c r="H19" s="25">
        <f t="shared" si="2"/>
        <v>80000</v>
      </c>
      <c r="I19" s="31"/>
      <c r="J19" s="25">
        <f>K19-I19</f>
        <v>0</v>
      </c>
      <c r="K19" s="35"/>
      <c r="L19" s="31"/>
      <c r="M19" s="25">
        <f>N19-L19</f>
        <v>0</v>
      </c>
      <c r="N19" s="31"/>
      <c r="O19" s="31">
        <v>80000</v>
      </c>
      <c r="P19" s="31">
        <f>Q19-O19</f>
        <v>0</v>
      </c>
      <c r="Q19" s="31">
        <v>80000</v>
      </c>
      <c r="R19" s="27"/>
    </row>
    <row r="20" spans="2:18" ht="16.5" customHeight="1" thickBot="1">
      <c r="B20" s="20">
        <v>3</v>
      </c>
      <c r="C20" s="99" t="s">
        <v>26</v>
      </c>
      <c r="D20" s="97"/>
      <c r="E20" s="98"/>
      <c r="F20" s="21">
        <f aca="true" t="shared" si="4" ref="F20:Q20">SUM(F21:F21)</f>
        <v>200000</v>
      </c>
      <c r="G20" s="22">
        <f t="shared" si="4"/>
        <v>0</v>
      </c>
      <c r="H20" s="23">
        <f t="shared" si="4"/>
        <v>200000</v>
      </c>
      <c r="I20" s="24">
        <f t="shared" si="4"/>
        <v>5000</v>
      </c>
      <c r="J20" s="25">
        <f t="shared" si="4"/>
        <v>0</v>
      </c>
      <c r="K20" s="26">
        <f t="shared" si="4"/>
        <v>5000</v>
      </c>
      <c r="L20" s="25">
        <f t="shared" si="4"/>
        <v>195000</v>
      </c>
      <c r="M20" s="25">
        <f t="shared" si="4"/>
        <v>0</v>
      </c>
      <c r="N20" s="25">
        <f t="shared" si="4"/>
        <v>195000</v>
      </c>
      <c r="O20" s="25">
        <f t="shared" si="4"/>
        <v>0</v>
      </c>
      <c r="P20" s="25">
        <f t="shared" si="4"/>
        <v>0</v>
      </c>
      <c r="Q20" s="25">
        <f t="shared" si="4"/>
        <v>0</v>
      </c>
      <c r="R20" s="27"/>
    </row>
    <row r="21" spans="2:18" ht="39.75" customHeight="1" outlineLevel="1" thickBot="1">
      <c r="B21" s="28">
        <v>1</v>
      </c>
      <c r="C21" s="29" t="s">
        <v>27</v>
      </c>
      <c r="D21" s="28" t="s">
        <v>15</v>
      </c>
      <c r="E21" s="30" t="s">
        <v>16</v>
      </c>
      <c r="F21" s="25">
        <f t="shared" si="2"/>
        <v>200000</v>
      </c>
      <c r="G21" s="25">
        <f>J21+M21+P21</f>
        <v>0</v>
      </c>
      <c r="H21" s="25">
        <f>K21+N21+Q21</f>
        <v>200000</v>
      </c>
      <c r="I21" s="25">
        <v>5000</v>
      </c>
      <c r="J21" s="25">
        <f>K21-I21</f>
        <v>0</v>
      </c>
      <c r="K21" s="25">
        <v>5000</v>
      </c>
      <c r="L21" s="25">
        <v>195000</v>
      </c>
      <c r="M21" s="25">
        <f>N21-L21</f>
        <v>0</v>
      </c>
      <c r="N21" s="25">
        <v>195000</v>
      </c>
      <c r="O21" s="25"/>
      <c r="P21" s="31">
        <f>Q21-O21</f>
        <v>0</v>
      </c>
      <c r="Q21" s="25"/>
      <c r="R21" s="27"/>
    </row>
    <row r="22" spans="2:18" ht="16.5" customHeight="1" thickBot="1">
      <c r="B22" s="20">
        <v>4</v>
      </c>
      <c r="C22" s="99" t="s">
        <v>28</v>
      </c>
      <c r="D22" s="97"/>
      <c r="E22" s="98"/>
      <c r="F22" s="36">
        <f aca="true" t="shared" si="5" ref="F22:Q22">SUM(F23:F27)</f>
        <v>1595083</v>
      </c>
      <c r="G22" s="22">
        <f t="shared" si="5"/>
        <v>635164</v>
      </c>
      <c r="H22" s="23">
        <f t="shared" si="5"/>
        <v>2230247</v>
      </c>
      <c r="I22" s="24">
        <f t="shared" si="5"/>
        <v>589083</v>
      </c>
      <c r="J22" s="25">
        <f t="shared" si="5"/>
        <v>70000</v>
      </c>
      <c r="K22" s="26">
        <f t="shared" si="5"/>
        <v>659083</v>
      </c>
      <c r="L22" s="25">
        <f t="shared" si="5"/>
        <v>100000</v>
      </c>
      <c r="M22" s="25">
        <f t="shared" si="5"/>
        <v>171164</v>
      </c>
      <c r="N22" s="25">
        <f t="shared" si="5"/>
        <v>271164</v>
      </c>
      <c r="O22" s="25">
        <f t="shared" si="5"/>
        <v>906000</v>
      </c>
      <c r="P22" s="25">
        <f t="shared" si="5"/>
        <v>394000</v>
      </c>
      <c r="Q22" s="25">
        <f t="shared" si="5"/>
        <v>1300000</v>
      </c>
      <c r="R22" s="27"/>
    </row>
    <row r="23" spans="2:18" ht="35.25" customHeight="1" outlineLevel="1">
      <c r="B23" s="32">
        <v>1</v>
      </c>
      <c r="C23" s="33" t="s">
        <v>29</v>
      </c>
      <c r="D23" s="28" t="s">
        <v>15</v>
      </c>
      <c r="E23" s="34">
        <v>2003</v>
      </c>
      <c r="F23" s="25">
        <f t="shared" si="2"/>
        <v>34053</v>
      </c>
      <c r="G23" s="25">
        <f t="shared" si="2"/>
        <v>0</v>
      </c>
      <c r="H23" s="25">
        <f t="shared" si="2"/>
        <v>34053</v>
      </c>
      <c r="I23" s="31">
        <v>34053</v>
      </c>
      <c r="J23" s="25">
        <f>K23-I23</f>
        <v>0</v>
      </c>
      <c r="K23" s="31">
        <v>34053</v>
      </c>
      <c r="L23" s="31"/>
      <c r="M23" s="25">
        <f>N23-L23</f>
        <v>0</v>
      </c>
      <c r="N23" s="31"/>
      <c r="O23" s="31"/>
      <c r="P23" s="31">
        <f>Q23-O23</f>
        <v>0</v>
      </c>
      <c r="Q23" s="31"/>
      <c r="R23" s="27"/>
    </row>
    <row r="24" spans="2:18" ht="60" customHeight="1" outlineLevel="1">
      <c r="B24" s="32">
        <v>2</v>
      </c>
      <c r="C24" s="33" t="s">
        <v>30</v>
      </c>
      <c r="D24" s="28" t="s">
        <v>15</v>
      </c>
      <c r="E24" s="34">
        <v>2003</v>
      </c>
      <c r="F24" s="25">
        <f t="shared" si="2"/>
        <v>543030</v>
      </c>
      <c r="G24" s="25">
        <f t="shared" si="2"/>
        <v>40000</v>
      </c>
      <c r="H24" s="25">
        <f t="shared" si="2"/>
        <v>583030</v>
      </c>
      <c r="I24" s="31">
        <v>543030</v>
      </c>
      <c r="J24" s="25">
        <f>K24-I24</f>
        <v>40000</v>
      </c>
      <c r="K24" s="31">
        <v>583030</v>
      </c>
      <c r="L24" s="31"/>
      <c r="M24" s="25">
        <f>N24-L24</f>
        <v>0</v>
      </c>
      <c r="N24" s="31"/>
      <c r="O24" s="31"/>
      <c r="P24" s="31">
        <f>Q24-O24</f>
        <v>0</v>
      </c>
      <c r="Q24" s="31"/>
      <c r="R24" s="27"/>
    </row>
    <row r="25" spans="2:18" ht="39" customHeight="1" outlineLevel="1">
      <c r="B25" s="32">
        <v>3</v>
      </c>
      <c r="C25" s="33" t="s">
        <v>31</v>
      </c>
      <c r="D25" s="28" t="s">
        <v>15</v>
      </c>
      <c r="E25" s="34" t="s">
        <v>16</v>
      </c>
      <c r="F25" s="25">
        <f t="shared" si="2"/>
        <v>52000</v>
      </c>
      <c r="G25" s="25">
        <f t="shared" si="2"/>
        <v>201164</v>
      </c>
      <c r="H25" s="25">
        <f t="shared" si="2"/>
        <v>253164</v>
      </c>
      <c r="I25" s="31">
        <v>12000</v>
      </c>
      <c r="J25" s="25">
        <f>K25-I25</f>
        <v>30000</v>
      </c>
      <c r="K25" s="31">
        <v>42000</v>
      </c>
      <c r="L25" s="31">
        <v>40000</v>
      </c>
      <c r="M25" s="25">
        <f>N25-L25</f>
        <v>171164</v>
      </c>
      <c r="N25" s="31">
        <v>211164</v>
      </c>
      <c r="O25" s="31"/>
      <c r="P25" s="31">
        <f>Q25-O25</f>
        <v>0</v>
      </c>
      <c r="Q25" s="31"/>
      <c r="R25" s="27"/>
    </row>
    <row r="26" spans="2:18" ht="57" customHeight="1" outlineLevel="1">
      <c r="B26" s="32">
        <v>4</v>
      </c>
      <c r="C26" s="33" t="s">
        <v>32</v>
      </c>
      <c r="D26" s="28" t="s">
        <v>15</v>
      </c>
      <c r="E26" s="34">
        <v>2004</v>
      </c>
      <c r="F26" s="25">
        <f t="shared" si="2"/>
        <v>60000</v>
      </c>
      <c r="G26" s="25">
        <f t="shared" si="2"/>
        <v>0</v>
      </c>
      <c r="H26" s="25">
        <f t="shared" si="2"/>
        <v>60000</v>
      </c>
      <c r="I26" s="31"/>
      <c r="J26" s="25">
        <f>K26-I26</f>
        <v>0</v>
      </c>
      <c r="K26" s="35"/>
      <c r="L26" s="31">
        <v>60000</v>
      </c>
      <c r="M26" s="25">
        <f>N26-L26</f>
        <v>0</v>
      </c>
      <c r="N26" s="31">
        <v>60000</v>
      </c>
      <c r="O26" s="31"/>
      <c r="P26" s="31">
        <f>Q26-O26</f>
        <v>0</v>
      </c>
      <c r="Q26" s="31"/>
      <c r="R26" s="27"/>
    </row>
    <row r="27" spans="2:18" ht="138.75" customHeight="1" outlineLevel="1" thickBot="1">
      <c r="B27" s="32">
        <v>5</v>
      </c>
      <c r="C27" s="33" t="s">
        <v>33</v>
      </c>
      <c r="D27" s="28" t="s">
        <v>15</v>
      </c>
      <c r="E27" s="34">
        <v>2005</v>
      </c>
      <c r="F27" s="25">
        <f t="shared" si="2"/>
        <v>906000</v>
      </c>
      <c r="G27" s="25">
        <f t="shared" si="2"/>
        <v>394000</v>
      </c>
      <c r="H27" s="25">
        <f t="shared" si="2"/>
        <v>1300000</v>
      </c>
      <c r="I27" s="31"/>
      <c r="J27" s="25">
        <f>K27-I27</f>
        <v>0</v>
      </c>
      <c r="K27" s="35"/>
      <c r="L27" s="31"/>
      <c r="M27" s="25">
        <f>N27-L27</f>
        <v>0</v>
      </c>
      <c r="N27" s="38"/>
      <c r="O27" s="31">
        <v>906000</v>
      </c>
      <c r="P27" s="25">
        <f>Q27-O27</f>
        <v>394000</v>
      </c>
      <c r="Q27" s="31">
        <v>1300000</v>
      </c>
      <c r="R27" s="27"/>
    </row>
    <row r="28" spans="2:18" ht="16.5" customHeight="1" thickBot="1">
      <c r="B28" s="39">
        <v>5</v>
      </c>
      <c r="C28" s="96" t="s">
        <v>34</v>
      </c>
      <c r="D28" s="97"/>
      <c r="E28" s="98"/>
      <c r="F28" s="21">
        <f aca="true" t="shared" si="6" ref="F28:Q28">SUM(F29:F35)</f>
        <v>672500</v>
      </c>
      <c r="G28" s="22">
        <f t="shared" si="6"/>
        <v>4299575</v>
      </c>
      <c r="H28" s="23">
        <f t="shared" si="6"/>
        <v>4972075</v>
      </c>
      <c r="I28" s="40">
        <f t="shared" si="6"/>
        <v>53500</v>
      </c>
      <c r="J28" s="41">
        <f t="shared" si="6"/>
        <v>3160515</v>
      </c>
      <c r="K28" s="26">
        <f t="shared" si="6"/>
        <v>3214015</v>
      </c>
      <c r="L28" s="25">
        <f t="shared" si="6"/>
        <v>0</v>
      </c>
      <c r="M28" s="25">
        <f t="shared" si="6"/>
        <v>0</v>
      </c>
      <c r="N28" s="25">
        <f t="shared" si="6"/>
        <v>0</v>
      </c>
      <c r="O28" s="25">
        <f t="shared" si="6"/>
        <v>619000</v>
      </c>
      <c r="P28" s="25">
        <f t="shared" si="6"/>
        <v>1139060</v>
      </c>
      <c r="Q28" s="25">
        <f t="shared" si="6"/>
        <v>1758060</v>
      </c>
      <c r="R28" s="27"/>
    </row>
    <row r="29" spans="2:18" ht="54" customHeight="1" outlineLevel="1">
      <c r="B29" s="42">
        <v>1</v>
      </c>
      <c r="C29" s="43" t="s">
        <v>35</v>
      </c>
      <c r="D29" s="28" t="s">
        <v>15</v>
      </c>
      <c r="E29" s="44">
        <v>2003</v>
      </c>
      <c r="F29" s="25">
        <f t="shared" si="2"/>
        <v>38500</v>
      </c>
      <c r="G29" s="25">
        <f t="shared" si="2"/>
        <v>358015</v>
      </c>
      <c r="H29" s="25">
        <f t="shared" si="2"/>
        <v>396515</v>
      </c>
      <c r="I29" s="31">
        <v>38500</v>
      </c>
      <c r="J29" s="31">
        <f aca="true" t="shared" si="7" ref="J29:J35">K29-I29</f>
        <v>358015</v>
      </c>
      <c r="K29" s="25">
        <v>396515</v>
      </c>
      <c r="L29" s="25"/>
      <c r="M29" s="25">
        <f aca="true" t="shared" si="8" ref="M29:M35">N29-L29</f>
        <v>0</v>
      </c>
      <c r="N29" s="25"/>
      <c r="O29" s="25"/>
      <c r="P29" s="31">
        <f aca="true" t="shared" si="9" ref="P29:P35">Q29-O29</f>
        <v>0</v>
      </c>
      <c r="Q29" s="25"/>
      <c r="R29" s="27"/>
    </row>
    <row r="30" spans="2:18" ht="50.25" customHeight="1" outlineLevel="1">
      <c r="B30" s="32">
        <v>2</v>
      </c>
      <c r="C30" s="33" t="s">
        <v>36</v>
      </c>
      <c r="D30" s="28" t="s">
        <v>37</v>
      </c>
      <c r="E30" s="34">
        <v>2003</v>
      </c>
      <c r="F30" s="25">
        <f t="shared" si="2"/>
        <v>5000</v>
      </c>
      <c r="G30" s="25">
        <f t="shared" si="2"/>
        <v>1187500</v>
      </c>
      <c r="H30" s="25">
        <f t="shared" si="2"/>
        <v>1192500</v>
      </c>
      <c r="I30" s="31">
        <v>5000</v>
      </c>
      <c r="J30" s="25">
        <f t="shared" si="7"/>
        <v>1187500</v>
      </c>
      <c r="K30" s="31">
        <v>1192500</v>
      </c>
      <c r="L30" s="25"/>
      <c r="M30" s="25">
        <f t="shared" si="8"/>
        <v>0</v>
      </c>
      <c r="N30" s="25"/>
      <c r="O30" s="25"/>
      <c r="P30" s="31">
        <f t="shared" si="9"/>
        <v>0</v>
      </c>
      <c r="Q30" s="25"/>
      <c r="R30" s="27"/>
    </row>
    <row r="31" spans="2:18" ht="48" customHeight="1" outlineLevel="1">
      <c r="B31" s="32">
        <v>3</v>
      </c>
      <c r="C31" s="33" t="s">
        <v>38</v>
      </c>
      <c r="D31" s="28" t="s">
        <v>37</v>
      </c>
      <c r="E31" s="34">
        <v>2003</v>
      </c>
      <c r="F31" s="25">
        <f t="shared" si="2"/>
        <v>5000</v>
      </c>
      <c r="G31" s="25">
        <f t="shared" si="2"/>
        <v>695000</v>
      </c>
      <c r="H31" s="25">
        <f t="shared" si="2"/>
        <v>700000</v>
      </c>
      <c r="I31" s="31">
        <v>5000</v>
      </c>
      <c r="J31" s="25">
        <f t="shared" si="7"/>
        <v>695000</v>
      </c>
      <c r="K31" s="31">
        <v>700000</v>
      </c>
      <c r="L31" s="25"/>
      <c r="M31" s="25">
        <f t="shared" si="8"/>
        <v>0</v>
      </c>
      <c r="N31" s="25"/>
      <c r="O31" s="25"/>
      <c r="P31" s="31">
        <f t="shared" si="9"/>
        <v>0</v>
      </c>
      <c r="Q31" s="25"/>
      <c r="R31" s="27"/>
    </row>
    <row r="32" spans="2:18" ht="45.75" customHeight="1" outlineLevel="1">
      <c r="B32" s="32">
        <v>4</v>
      </c>
      <c r="C32" s="33" t="s">
        <v>39</v>
      </c>
      <c r="D32" s="28" t="s">
        <v>37</v>
      </c>
      <c r="E32" s="34">
        <v>2003</v>
      </c>
      <c r="F32" s="25">
        <f t="shared" si="2"/>
        <v>5000</v>
      </c>
      <c r="G32" s="25">
        <f t="shared" si="2"/>
        <v>920000</v>
      </c>
      <c r="H32" s="25">
        <f t="shared" si="2"/>
        <v>925000</v>
      </c>
      <c r="I32" s="31">
        <v>5000</v>
      </c>
      <c r="J32" s="25">
        <f t="shared" si="7"/>
        <v>920000</v>
      </c>
      <c r="K32" s="31">
        <v>925000</v>
      </c>
      <c r="L32" s="25"/>
      <c r="M32" s="25">
        <f t="shared" si="8"/>
        <v>0</v>
      </c>
      <c r="N32" s="25"/>
      <c r="O32" s="25"/>
      <c r="P32" s="31">
        <f t="shared" si="9"/>
        <v>0</v>
      </c>
      <c r="Q32" s="25"/>
      <c r="R32" s="27"/>
    </row>
    <row r="33" spans="2:18" ht="38.25" customHeight="1" outlineLevel="1">
      <c r="B33" s="32">
        <v>5</v>
      </c>
      <c r="C33" s="33" t="s">
        <v>40</v>
      </c>
      <c r="D33" s="28" t="s">
        <v>15</v>
      </c>
      <c r="E33" s="34">
        <v>2005</v>
      </c>
      <c r="F33" s="25">
        <f t="shared" si="2"/>
        <v>170000</v>
      </c>
      <c r="G33" s="25">
        <f t="shared" si="2"/>
        <v>173000</v>
      </c>
      <c r="H33" s="25">
        <f t="shared" si="2"/>
        <v>343000</v>
      </c>
      <c r="I33" s="24"/>
      <c r="J33" s="25">
        <f t="shared" si="7"/>
        <v>0</v>
      </c>
      <c r="K33" s="26"/>
      <c r="L33" s="25"/>
      <c r="M33" s="25">
        <f t="shared" si="8"/>
        <v>0</v>
      </c>
      <c r="N33" s="25"/>
      <c r="O33" s="31">
        <v>170000</v>
      </c>
      <c r="P33" s="31">
        <f t="shared" si="9"/>
        <v>173000</v>
      </c>
      <c r="Q33" s="31">
        <v>343000</v>
      </c>
      <c r="R33" s="27"/>
    </row>
    <row r="34" spans="2:18" ht="50.25" customHeight="1" outlineLevel="1">
      <c r="B34" s="32">
        <v>6</v>
      </c>
      <c r="C34" s="33" t="s">
        <v>41</v>
      </c>
      <c r="D34" s="28" t="s">
        <v>15</v>
      </c>
      <c r="E34" s="34">
        <v>2005</v>
      </c>
      <c r="F34" s="25">
        <f t="shared" si="2"/>
        <v>387500</v>
      </c>
      <c r="G34" s="25">
        <f t="shared" si="2"/>
        <v>388060</v>
      </c>
      <c r="H34" s="25">
        <f t="shared" si="2"/>
        <v>775560</v>
      </c>
      <c r="I34" s="31"/>
      <c r="J34" s="25">
        <f t="shared" si="7"/>
        <v>0</v>
      </c>
      <c r="K34" s="35"/>
      <c r="L34" s="31"/>
      <c r="M34" s="25">
        <f t="shared" si="8"/>
        <v>0</v>
      </c>
      <c r="N34" s="31"/>
      <c r="O34" s="31">
        <v>387500</v>
      </c>
      <c r="P34" s="31">
        <f t="shared" si="9"/>
        <v>388060</v>
      </c>
      <c r="Q34" s="31">
        <v>775560</v>
      </c>
      <c r="R34" s="27"/>
    </row>
    <row r="35" spans="2:18" ht="52.5" customHeight="1" outlineLevel="1" thickBot="1">
      <c r="B35" s="32">
        <v>7</v>
      </c>
      <c r="C35" s="33" t="s">
        <v>42</v>
      </c>
      <c r="D35" s="28" t="s">
        <v>37</v>
      </c>
      <c r="E35" s="34">
        <v>2005</v>
      </c>
      <c r="F35" s="25">
        <f t="shared" si="2"/>
        <v>61500</v>
      </c>
      <c r="G35" s="25">
        <f t="shared" si="2"/>
        <v>578000</v>
      </c>
      <c r="H35" s="25">
        <f t="shared" si="2"/>
        <v>639500</v>
      </c>
      <c r="I35" s="24"/>
      <c r="J35" s="25">
        <f t="shared" si="7"/>
        <v>0</v>
      </c>
      <c r="K35" s="26"/>
      <c r="L35" s="25"/>
      <c r="M35" s="25">
        <f t="shared" si="8"/>
        <v>0</v>
      </c>
      <c r="N35" s="25"/>
      <c r="O35" s="31">
        <v>61500</v>
      </c>
      <c r="P35" s="31">
        <f t="shared" si="9"/>
        <v>578000</v>
      </c>
      <c r="Q35" s="31">
        <v>639500</v>
      </c>
      <c r="R35" s="27"/>
    </row>
    <row r="36" spans="2:18" ht="16.5" customHeight="1" thickBot="1">
      <c r="B36" s="39">
        <v>6</v>
      </c>
      <c r="C36" s="96" t="s">
        <v>43</v>
      </c>
      <c r="D36" s="97"/>
      <c r="E36" s="98"/>
      <c r="F36" s="21">
        <f aca="true" t="shared" si="10" ref="F36:Q36">SUM(F37:F38)</f>
        <v>677100</v>
      </c>
      <c r="G36" s="22">
        <f t="shared" si="10"/>
        <v>711265</v>
      </c>
      <c r="H36" s="45">
        <f t="shared" si="10"/>
        <v>1388365</v>
      </c>
      <c r="I36" s="31">
        <f t="shared" si="10"/>
        <v>38630</v>
      </c>
      <c r="J36" s="31">
        <f t="shared" si="10"/>
        <v>56858</v>
      </c>
      <c r="K36" s="35">
        <f t="shared" si="10"/>
        <v>95488</v>
      </c>
      <c r="L36" s="31">
        <f t="shared" si="10"/>
        <v>638470</v>
      </c>
      <c r="M36" s="31">
        <f t="shared" si="10"/>
        <v>654407</v>
      </c>
      <c r="N36" s="31">
        <f t="shared" si="10"/>
        <v>1292877</v>
      </c>
      <c r="O36" s="31">
        <f t="shared" si="10"/>
        <v>0</v>
      </c>
      <c r="P36" s="31">
        <f t="shared" si="10"/>
        <v>0</v>
      </c>
      <c r="Q36" s="31">
        <f t="shared" si="10"/>
        <v>0</v>
      </c>
      <c r="R36" s="27"/>
    </row>
    <row r="37" spans="2:18" ht="35.25" customHeight="1" outlineLevel="1">
      <c r="B37" s="32">
        <v>1</v>
      </c>
      <c r="C37" s="33" t="s">
        <v>44</v>
      </c>
      <c r="D37" s="28" t="s">
        <v>15</v>
      </c>
      <c r="E37" s="34" t="s">
        <v>16</v>
      </c>
      <c r="F37" s="25">
        <f t="shared" si="2"/>
        <v>72100</v>
      </c>
      <c r="G37" s="25">
        <f t="shared" si="2"/>
        <v>216265</v>
      </c>
      <c r="H37" s="25">
        <f t="shared" si="2"/>
        <v>288365</v>
      </c>
      <c r="I37" s="25">
        <v>38630</v>
      </c>
      <c r="J37" s="25">
        <f>K37-I37</f>
        <v>56858</v>
      </c>
      <c r="K37" s="26">
        <v>95488</v>
      </c>
      <c r="L37" s="31">
        <v>33470</v>
      </c>
      <c r="M37" s="25">
        <f>N37-L37</f>
        <v>159407</v>
      </c>
      <c r="N37" s="31">
        <v>192877</v>
      </c>
      <c r="O37" s="25"/>
      <c r="P37" s="31">
        <f>Q37-O37</f>
        <v>0</v>
      </c>
      <c r="Q37" s="25"/>
      <c r="R37" s="27"/>
    </row>
    <row r="38" spans="2:18" ht="123" customHeight="1" outlineLevel="1" thickBot="1">
      <c r="B38" s="32">
        <v>2</v>
      </c>
      <c r="C38" s="33" t="s">
        <v>45</v>
      </c>
      <c r="D38" s="28" t="s">
        <v>15</v>
      </c>
      <c r="E38" s="34">
        <v>2004</v>
      </c>
      <c r="F38" s="25">
        <f t="shared" si="2"/>
        <v>605000</v>
      </c>
      <c r="G38" s="25">
        <f t="shared" si="2"/>
        <v>495000</v>
      </c>
      <c r="H38" s="25">
        <f t="shared" si="2"/>
        <v>1100000</v>
      </c>
      <c r="I38" s="25"/>
      <c r="J38" s="25">
        <f>K38-I38</f>
        <v>0</v>
      </c>
      <c r="K38" s="26"/>
      <c r="L38" s="31">
        <v>605000</v>
      </c>
      <c r="M38" s="25">
        <f>N38-L38</f>
        <v>495000</v>
      </c>
      <c r="N38" s="31">
        <v>1100000</v>
      </c>
      <c r="O38" s="25">
        <v>0</v>
      </c>
      <c r="P38" s="31">
        <f>Q38-O38</f>
        <v>0</v>
      </c>
      <c r="Q38" s="25">
        <v>0</v>
      </c>
      <c r="R38" s="27"/>
    </row>
    <row r="39" spans="2:18" ht="16.5" customHeight="1" thickBot="1">
      <c r="B39" s="39">
        <v>7</v>
      </c>
      <c r="C39" s="96" t="s">
        <v>46</v>
      </c>
      <c r="D39" s="97"/>
      <c r="E39" s="98"/>
      <c r="F39" s="21">
        <f aca="true" t="shared" si="11" ref="F39:Q39">SUM(F40:F41)</f>
        <v>1130000</v>
      </c>
      <c r="G39" s="22">
        <f t="shared" si="11"/>
        <v>2500000</v>
      </c>
      <c r="H39" s="23">
        <f t="shared" si="11"/>
        <v>3630000</v>
      </c>
      <c r="I39" s="46">
        <f t="shared" si="11"/>
        <v>390000</v>
      </c>
      <c r="J39" s="31">
        <f t="shared" si="11"/>
        <v>0</v>
      </c>
      <c r="K39" s="26">
        <f t="shared" si="11"/>
        <v>390000</v>
      </c>
      <c r="L39" s="25">
        <f t="shared" si="11"/>
        <v>40000</v>
      </c>
      <c r="M39" s="25">
        <f t="shared" si="11"/>
        <v>0</v>
      </c>
      <c r="N39" s="25">
        <f t="shared" si="11"/>
        <v>40000</v>
      </c>
      <c r="O39" s="25">
        <f t="shared" si="11"/>
        <v>700000</v>
      </c>
      <c r="P39" s="25">
        <f t="shared" si="11"/>
        <v>2500000</v>
      </c>
      <c r="Q39" s="25">
        <f t="shared" si="11"/>
        <v>3200000</v>
      </c>
      <c r="R39" s="27"/>
    </row>
    <row r="40" spans="2:18" ht="47.25" customHeight="1" outlineLevel="1">
      <c r="B40" s="32">
        <v>1</v>
      </c>
      <c r="C40" s="33" t="s">
        <v>47</v>
      </c>
      <c r="D40" s="28" t="s">
        <v>15</v>
      </c>
      <c r="E40" s="34" t="s">
        <v>16</v>
      </c>
      <c r="F40" s="25">
        <f t="shared" si="2"/>
        <v>390000</v>
      </c>
      <c r="G40" s="25">
        <f t="shared" si="2"/>
        <v>0</v>
      </c>
      <c r="H40" s="25">
        <f t="shared" si="2"/>
        <v>390000</v>
      </c>
      <c r="I40" s="31">
        <v>390000</v>
      </c>
      <c r="J40" s="25">
        <f>K40-I40</f>
        <v>0</v>
      </c>
      <c r="K40" s="31">
        <v>390000</v>
      </c>
      <c r="L40" s="25">
        <v>0</v>
      </c>
      <c r="M40" s="25">
        <f>N40-L40</f>
        <v>0</v>
      </c>
      <c r="N40" s="25">
        <v>0</v>
      </c>
      <c r="O40" s="25"/>
      <c r="P40" s="31">
        <f>Q40-O40</f>
        <v>0</v>
      </c>
      <c r="Q40" s="25"/>
      <c r="R40" s="27"/>
    </row>
    <row r="41" spans="2:18" ht="43.5" customHeight="1" outlineLevel="1" thickBot="1">
      <c r="B41" s="32">
        <v>2</v>
      </c>
      <c r="C41" s="33" t="s">
        <v>48</v>
      </c>
      <c r="D41" s="28" t="s">
        <v>15</v>
      </c>
      <c r="E41" s="34" t="s">
        <v>24</v>
      </c>
      <c r="F41" s="25">
        <f t="shared" si="2"/>
        <v>740000</v>
      </c>
      <c r="G41" s="25">
        <f t="shared" si="2"/>
        <v>2500000</v>
      </c>
      <c r="H41" s="25">
        <f t="shared" si="2"/>
        <v>3240000</v>
      </c>
      <c r="I41" s="24"/>
      <c r="J41" s="25">
        <f>K41-I41</f>
        <v>0</v>
      </c>
      <c r="K41" s="26"/>
      <c r="L41" s="25">
        <v>40000</v>
      </c>
      <c r="M41" s="25">
        <f>N41-L41</f>
        <v>0</v>
      </c>
      <c r="N41" s="25">
        <v>40000</v>
      </c>
      <c r="O41" s="31">
        <v>700000</v>
      </c>
      <c r="P41" s="31">
        <f>Q41-O41</f>
        <v>2500000</v>
      </c>
      <c r="Q41" s="31">
        <v>3200000</v>
      </c>
      <c r="R41" s="27"/>
    </row>
    <row r="42" spans="2:18" ht="16.5" customHeight="1" thickBot="1">
      <c r="B42" s="39">
        <v>8</v>
      </c>
      <c r="C42" s="96" t="s">
        <v>49</v>
      </c>
      <c r="D42" s="97"/>
      <c r="E42" s="98"/>
      <c r="F42" s="21">
        <f aca="true" t="shared" si="12" ref="F42:Q42">SUM(F43:F46)</f>
        <v>740741</v>
      </c>
      <c r="G42" s="22">
        <f t="shared" si="12"/>
        <v>666732</v>
      </c>
      <c r="H42" s="23">
        <f t="shared" si="12"/>
        <v>1407473</v>
      </c>
      <c r="I42" s="46">
        <f t="shared" si="12"/>
        <v>176741</v>
      </c>
      <c r="J42" s="31">
        <f t="shared" si="12"/>
        <v>28232</v>
      </c>
      <c r="K42" s="26">
        <f t="shared" si="12"/>
        <v>204973</v>
      </c>
      <c r="L42" s="25">
        <f t="shared" si="12"/>
        <v>5000</v>
      </c>
      <c r="M42" s="25">
        <f t="shared" si="12"/>
        <v>37000</v>
      </c>
      <c r="N42" s="25">
        <f t="shared" si="12"/>
        <v>42000</v>
      </c>
      <c r="O42" s="25">
        <f t="shared" si="12"/>
        <v>559000</v>
      </c>
      <c r="P42" s="25">
        <f t="shared" si="12"/>
        <v>601500</v>
      </c>
      <c r="Q42" s="25">
        <f t="shared" si="12"/>
        <v>1160500</v>
      </c>
      <c r="R42" s="27"/>
    </row>
    <row r="43" spans="2:18" ht="45" customHeight="1" outlineLevel="1">
      <c r="B43" s="32">
        <v>1</v>
      </c>
      <c r="C43" s="33" t="s">
        <v>50</v>
      </c>
      <c r="D43" s="28" t="s">
        <v>15</v>
      </c>
      <c r="E43" s="34">
        <v>2003</v>
      </c>
      <c r="F43" s="25">
        <f t="shared" si="2"/>
        <v>176741</v>
      </c>
      <c r="G43" s="25">
        <f t="shared" si="2"/>
        <v>28232</v>
      </c>
      <c r="H43" s="25">
        <f t="shared" si="2"/>
        <v>204973</v>
      </c>
      <c r="I43" s="31">
        <v>176741</v>
      </c>
      <c r="J43" s="25">
        <f>K43-I43</f>
        <v>28232</v>
      </c>
      <c r="K43" s="31">
        <v>204973</v>
      </c>
      <c r="L43" s="25"/>
      <c r="M43" s="25">
        <f>N43-L43</f>
        <v>0</v>
      </c>
      <c r="N43" s="25"/>
      <c r="O43" s="25"/>
      <c r="P43" s="31">
        <f>Q43-O43</f>
        <v>0</v>
      </c>
      <c r="Q43" s="25"/>
      <c r="R43" s="27"/>
    </row>
    <row r="44" spans="2:18" ht="138.75" customHeight="1" outlineLevel="1">
      <c r="B44" s="32">
        <v>2</v>
      </c>
      <c r="C44" s="33" t="s">
        <v>51</v>
      </c>
      <c r="D44" s="28" t="s">
        <v>15</v>
      </c>
      <c r="E44" s="34">
        <v>2005</v>
      </c>
      <c r="F44" s="25">
        <f t="shared" si="2"/>
        <v>554000</v>
      </c>
      <c r="G44" s="25">
        <f t="shared" si="2"/>
        <v>554000</v>
      </c>
      <c r="H44" s="25">
        <f t="shared" si="2"/>
        <v>1108000</v>
      </c>
      <c r="I44" s="24"/>
      <c r="J44" s="25">
        <f>K44-I44</f>
        <v>0</v>
      </c>
      <c r="K44" s="26"/>
      <c r="L44" s="31"/>
      <c r="M44" s="25">
        <f>N44-L44</f>
        <v>0</v>
      </c>
      <c r="N44" s="31"/>
      <c r="O44" s="25">
        <v>554000</v>
      </c>
      <c r="P44" s="31">
        <f>Q44-O44</f>
        <v>554000</v>
      </c>
      <c r="Q44" s="25">
        <v>1108000</v>
      </c>
      <c r="R44" s="27"/>
    </row>
    <row r="45" spans="2:18" ht="41.25" customHeight="1" outlineLevel="1">
      <c r="B45" s="32">
        <v>3</v>
      </c>
      <c r="C45" s="33" t="s">
        <v>52</v>
      </c>
      <c r="D45" s="28" t="s">
        <v>37</v>
      </c>
      <c r="E45" s="34">
        <v>2004</v>
      </c>
      <c r="F45" s="25">
        <f t="shared" si="2"/>
        <v>5000</v>
      </c>
      <c r="G45" s="25">
        <f t="shared" si="2"/>
        <v>37000</v>
      </c>
      <c r="H45" s="25">
        <f t="shared" si="2"/>
        <v>42000</v>
      </c>
      <c r="I45" s="24"/>
      <c r="J45" s="25">
        <f>K45-I45</f>
        <v>0</v>
      </c>
      <c r="K45" s="26"/>
      <c r="L45" s="31">
        <v>5000</v>
      </c>
      <c r="M45" s="25">
        <f>N45-L45</f>
        <v>37000</v>
      </c>
      <c r="N45" s="31">
        <v>42000</v>
      </c>
      <c r="O45" s="25"/>
      <c r="P45" s="31">
        <f>Q45-O45</f>
        <v>0</v>
      </c>
      <c r="Q45" s="25"/>
      <c r="R45" s="27"/>
    </row>
    <row r="46" spans="2:18" ht="45" customHeight="1" outlineLevel="1" thickBot="1">
      <c r="B46" s="32">
        <v>4</v>
      </c>
      <c r="C46" s="33" t="s">
        <v>53</v>
      </c>
      <c r="D46" s="28" t="s">
        <v>37</v>
      </c>
      <c r="E46" s="34">
        <v>2005</v>
      </c>
      <c r="F46" s="25">
        <f t="shared" si="2"/>
        <v>5000</v>
      </c>
      <c r="G46" s="25">
        <f t="shared" si="2"/>
        <v>47500</v>
      </c>
      <c r="H46" s="25">
        <f t="shared" si="2"/>
        <v>52500</v>
      </c>
      <c r="I46" s="24"/>
      <c r="J46" s="25">
        <f>K46-I46</f>
        <v>0</v>
      </c>
      <c r="K46" s="26"/>
      <c r="L46" s="25"/>
      <c r="M46" s="25">
        <f>N46-L46</f>
        <v>0</v>
      </c>
      <c r="N46" s="25"/>
      <c r="O46" s="31">
        <v>5000</v>
      </c>
      <c r="P46" s="31">
        <f>Q46-O46</f>
        <v>47500</v>
      </c>
      <c r="Q46" s="31">
        <v>52500</v>
      </c>
      <c r="R46" s="27"/>
    </row>
    <row r="47" spans="2:18" ht="16.5" customHeight="1" thickBot="1">
      <c r="B47" s="39">
        <v>9</v>
      </c>
      <c r="C47" s="96" t="s">
        <v>54</v>
      </c>
      <c r="D47" s="97"/>
      <c r="E47" s="98"/>
      <c r="F47" s="21">
        <f aca="true" t="shared" si="13" ref="F47:Q47">SUM(F48:F49)</f>
        <v>510000</v>
      </c>
      <c r="G47" s="22">
        <f t="shared" si="13"/>
        <v>190000</v>
      </c>
      <c r="H47" s="23">
        <f t="shared" si="13"/>
        <v>700000</v>
      </c>
      <c r="I47" s="46">
        <f t="shared" si="13"/>
        <v>0</v>
      </c>
      <c r="J47" s="31">
        <f t="shared" si="13"/>
        <v>0</v>
      </c>
      <c r="K47" s="26">
        <f t="shared" si="13"/>
        <v>0</v>
      </c>
      <c r="L47" s="25">
        <f t="shared" si="13"/>
        <v>0</v>
      </c>
      <c r="M47" s="25">
        <f t="shared" si="13"/>
        <v>0</v>
      </c>
      <c r="N47" s="25">
        <f t="shared" si="13"/>
        <v>0</v>
      </c>
      <c r="O47" s="25">
        <f t="shared" si="13"/>
        <v>510000</v>
      </c>
      <c r="P47" s="25">
        <f t="shared" si="13"/>
        <v>190000</v>
      </c>
      <c r="Q47" s="25">
        <f t="shared" si="13"/>
        <v>700000</v>
      </c>
      <c r="R47" s="27"/>
    </row>
    <row r="48" spans="2:18" ht="50.25" customHeight="1" outlineLevel="1">
      <c r="B48" s="32">
        <v>1</v>
      </c>
      <c r="C48" s="33" t="s">
        <v>55</v>
      </c>
      <c r="D48" s="28" t="s">
        <v>15</v>
      </c>
      <c r="E48" s="34">
        <v>2005</v>
      </c>
      <c r="F48" s="25">
        <f t="shared" si="2"/>
        <v>20000</v>
      </c>
      <c r="G48" s="25">
        <f t="shared" si="2"/>
        <v>85000</v>
      </c>
      <c r="H48" s="25">
        <f t="shared" si="2"/>
        <v>105000</v>
      </c>
      <c r="I48" s="24"/>
      <c r="J48" s="25">
        <f>K48-I48</f>
        <v>0</v>
      </c>
      <c r="K48" s="26"/>
      <c r="L48" s="25"/>
      <c r="M48" s="25">
        <f>N48-L48</f>
        <v>0</v>
      </c>
      <c r="N48" s="25"/>
      <c r="O48" s="31">
        <v>20000</v>
      </c>
      <c r="P48" s="31">
        <f>Q48-O48</f>
        <v>85000</v>
      </c>
      <c r="Q48" s="31">
        <v>105000</v>
      </c>
      <c r="R48" s="27"/>
    </row>
    <row r="49" spans="2:18" ht="37.5" customHeight="1" outlineLevel="1">
      <c r="B49" s="32">
        <v>2</v>
      </c>
      <c r="C49" s="33" t="s">
        <v>56</v>
      </c>
      <c r="D49" s="28" t="s">
        <v>15</v>
      </c>
      <c r="E49" s="34">
        <v>2005</v>
      </c>
      <c r="F49" s="25">
        <f t="shared" si="2"/>
        <v>490000</v>
      </c>
      <c r="G49" s="25">
        <f t="shared" si="2"/>
        <v>105000</v>
      </c>
      <c r="H49" s="25">
        <f t="shared" si="2"/>
        <v>595000</v>
      </c>
      <c r="I49" s="24"/>
      <c r="J49" s="25">
        <f>K49-I49</f>
        <v>0</v>
      </c>
      <c r="K49" s="26"/>
      <c r="L49" s="25"/>
      <c r="M49" s="25">
        <f>N49-L49</f>
        <v>0</v>
      </c>
      <c r="N49" s="25"/>
      <c r="O49" s="31">
        <v>490000</v>
      </c>
      <c r="P49" s="31">
        <f>Q49-O49</f>
        <v>105000</v>
      </c>
      <c r="Q49" s="31">
        <v>595000</v>
      </c>
      <c r="R49" s="27"/>
    </row>
    <row r="50" spans="2:18" s="52" customFormat="1" ht="17.25" customHeight="1">
      <c r="B50" s="47"/>
      <c r="C50" s="48"/>
      <c r="D50" s="48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</row>
    <row r="51" spans="2:18" s="52" customFormat="1" ht="18" customHeight="1">
      <c r="B51" s="53" t="s">
        <v>57</v>
      </c>
      <c r="C51" s="54"/>
      <c r="D51" s="54"/>
      <c r="E51" s="54"/>
      <c r="F51" s="55"/>
      <c r="G51" s="46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</row>
    <row r="52" spans="2:18" s="52" customFormat="1" ht="18" customHeight="1">
      <c r="B52" s="53" t="s">
        <v>58</v>
      </c>
      <c r="C52" s="55"/>
      <c r="D52" s="55"/>
      <c r="E52" s="54"/>
      <c r="F52" s="55"/>
      <c r="G52" s="4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1"/>
    </row>
    <row r="53" spans="2:18" ht="18" customHeight="1">
      <c r="B53" s="53" t="s">
        <v>59</v>
      </c>
      <c r="C53" s="54"/>
      <c r="D53" s="54"/>
      <c r="E53" s="54"/>
      <c r="F53" s="55"/>
      <c r="G53" s="4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27"/>
    </row>
    <row r="54" spans="2:18" ht="18" customHeight="1">
      <c r="B54" s="53" t="s">
        <v>60</v>
      </c>
      <c r="C54" s="54"/>
      <c r="D54" s="54"/>
      <c r="E54" s="54"/>
      <c r="F54" s="55"/>
      <c r="G54" s="4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27"/>
    </row>
    <row r="55" spans="2:18" ht="12.75">
      <c r="B55" s="57" t="s">
        <v>61</v>
      </c>
      <c r="C55" s="58"/>
      <c r="D55" s="58"/>
      <c r="E55" s="58"/>
      <c r="F55" s="59"/>
      <c r="G55" s="24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27"/>
    </row>
    <row r="56" spans="2:18" ht="12.75">
      <c r="B56" s="60" t="s">
        <v>62</v>
      </c>
      <c r="C56" s="54"/>
      <c r="D56" s="54"/>
      <c r="E56" s="54"/>
      <c r="F56" s="55"/>
      <c r="G56" s="4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27"/>
    </row>
    <row r="57" spans="2:18" ht="12.75">
      <c r="B57" s="27"/>
      <c r="C57" s="27"/>
      <c r="D57" s="27"/>
      <c r="E57" s="27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27"/>
    </row>
    <row r="58" spans="2:18" ht="12.75">
      <c r="B58" s="27"/>
      <c r="C58" s="27"/>
      <c r="D58" s="27"/>
      <c r="E58" s="27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27"/>
    </row>
    <row r="59" spans="2:18" ht="12.75">
      <c r="B59" s="27"/>
      <c r="C59" s="27"/>
      <c r="D59" s="27"/>
      <c r="E59" s="27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7"/>
    </row>
    <row r="60" spans="2:18" ht="12.75">
      <c r="B60" s="27"/>
      <c r="C60" s="27"/>
      <c r="D60" s="27"/>
      <c r="E60" s="27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27"/>
    </row>
    <row r="61" spans="2:18" ht="12.75">
      <c r="B61" s="27"/>
      <c r="C61" s="27"/>
      <c r="D61" s="27"/>
      <c r="E61" s="27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27"/>
    </row>
    <row r="62" spans="2:18" ht="12.75">
      <c r="B62" s="27"/>
      <c r="C62" s="27"/>
      <c r="D62" s="27"/>
      <c r="E62" s="2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27"/>
    </row>
    <row r="63" spans="2:18" ht="12.75">
      <c r="B63" s="27"/>
      <c r="C63" s="27"/>
      <c r="D63" s="27"/>
      <c r="E63" s="27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27"/>
    </row>
    <row r="64" spans="2:18" ht="12.75">
      <c r="B64" s="27"/>
      <c r="C64" s="27"/>
      <c r="D64" s="27"/>
      <c r="E64" s="27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27"/>
    </row>
    <row r="65" spans="2:18" ht="12.75">
      <c r="B65" s="27"/>
      <c r="C65" s="27"/>
      <c r="D65" s="27"/>
      <c r="E65" s="27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27"/>
    </row>
    <row r="66" spans="2:18" ht="12.75">
      <c r="B66" s="27"/>
      <c r="C66" s="27"/>
      <c r="D66" s="27"/>
      <c r="E66" s="27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27"/>
    </row>
    <row r="67" spans="2:18" ht="12.75">
      <c r="B67" s="27"/>
      <c r="C67" s="27"/>
      <c r="D67" s="27"/>
      <c r="E67" s="27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27"/>
    </row>
    <row r="68" spans="2:18" ht="12.75">
      <c r="B68" s="27"/>
      <c r="C68" s="27"/>
      <c r="D68" s="27"/>
      <c r="E68" s="27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27"/>
    </row>
    <row r="69" spans="2:18" ht="12.75">
      <c r="B69" s="27"/>
      <c r="C69" s="27"/>
      <c r="D69" s="27"/>
      <c r="E69" s="27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27"/>
    </row>
    <row r="70" spans="2:18" ht="12.75">
      <c r="B70" s="27"/>
      <c r="C70" s="27"/>
      <c r="D70" s="27"/>
      <c r="E70" s="27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27"/>
    </row>
    <row r="71" spans="2:18" ht="12.75">
      <c r="B71" s="27"/>
      <c r="C71" s="27"/>
      <c r="D71" s="27"/>
      <c r="E71" s="2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27"/>
    </row>
    <row r="72" spans="2:18" ht="12.75">
      <c r="B72" s="27"/>
      <c r="C72" s="27"/>
      <c r="D72" s="27"/>
      <c r="E72" s="27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27"/>
    </row>
    <row r="73" spans="2:18" ht="12.75">
      <c r="B73" s="27"/>
      <c r="C73" s="27"/>
      <c r="D73" s="27"/>
      <c r="E73" s="27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27"/>
    </row>
    <row r="74" spans="2:18" ht="12.75">
      <c r="B74" s="27"/>
      <c r="C74" s="27"/>
      <c r="D74" s="27"/>
      <c r="E74" s="27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27"/>
    </row>
    <row r="75" spans="2:18" ht="12.75">
      <c r="B75" s="27"/>
      <c r="C75" s="27"/>
      <c r="D75" s="27"/>
      <c r="E75" s="27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27"/>
    </row>
    <row r="76" spans="2:18" ht="12.75">
      <c r="B76" s="27"/>
      <c r="C76" s="27"/>
      <c r="D76" s="27"/>
      <c r="E76" s="27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27"/>
    </row>
    <row r="77" spans="2:18" ht="12.75">
      <c r="B77" s="27"/>
      <c r="C77" s="27"/>
      <c r="D77" s="27"/>
      <c r="E77" s="27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27"/>
    </row>
    <row r="78" spans="2:18" ht="12.75">
      <c r="B78" s="27"/>
      <c r="C78" s="27"/>
      <c r="D78" s="27"/>
      <c r="E78" s="27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27"/>
    </row>
    <row r="79" spans="2:18" ht="12.75">
      <c r="B79" s="27"/>
      <c r="C79" s="27"/>
      <c r="D79" s="27"/>
      <c r="E79" s="27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27"/>
    </row>
    <row r="80" spans="2:18" ht="12.75">
      <c r="B80" s="27"/>
      <c r="C80" s="27"/>
      <c r="D80" s="27"/>
      <c r="E80" s="27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27"/>
    </row>
    <row r="81" spans="2:18" ht="12.75">
      <c r="B81" s="27"/>
      <c r="C81" s="27"/>
      <c r="D81" s="27"/>
      <c r="E81" s="27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27"/>
    </row>
    <row r="82" spans="6:17" ht="12.7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</row>
    <row r="83" spans="6:17" ht="12.7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6:17" ht="12.75"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6:17" ht="12.75"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6:17" ht="12.75"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</row>
    <row r="87" spans="6:17" ht="12.75"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6:17" ht="12.75"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</row>
    <row r="89" spans="6:17" ht="12.75"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</row>
    <row r="90" spans="6:17" ht="12.75"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</row>
    <row r="91" spans="6:17" ht="12.75"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</row>
    <row r="92" spans="6:17" ht="12.75"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</row>
    <row r="93" spans="6:17" ht="12.75"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6:17" ht="12.75"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  <row r="95" spans="6:17" ht="12.75"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6:17" ht="12.75"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</row>
    <row r="97" spans="6:17" ht="12.75"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6:17" ht="12.75"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6:17" ht="12.75"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6:17" ht="12.75"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</row>
    <row r="101" spans="6:17" ht="12.75"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2" spans="6:17" ht="12.75"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</row>
    <row r="103" spans="6:17" ht="12.75"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6:17" ht="12.75"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6:17" ht="12.7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</row>
    <row r="106" spans="6:17" ht="12.7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6:17" ht="12.75"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6:17" ht="12.75"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</row>
    <row r="109" spans="6:17" ht="12.75"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6:17" ht="12.75"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6:17" ht="12.75"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6:17" ht="12.75"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</row>
    <row r="113" spans="6:17" ht="12.75"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6:17" ht="12.75"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</row>
    <row r="115" spans="6:17" ht="12.75"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6:17" ht="12.75"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</row>
    <row r="117" spans="6:17" ht="12.75"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6:17" ht="12.75"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</row>
    <row r="119" spans="6:17" ht="12.75"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6:17" ht="12.75"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6:17" ht="12.75"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6:17" ht="12.7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</row>
    <row r="123" spans="6:17" ht="12.7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6:17" ht="12.7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</row>
    <row r="125" spans="6:17" ht="12.7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6:17" ht="12.75"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</row>
    <row r="127" spans="6:17" ht="12.75"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6:17" ht="12.75"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</row>
    <row r="129" spans="6:17" ht="12.75"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6:17" ht="12.75"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</row>
    <row r="131" spans="6:17" ht="12.75"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6:17" ht="12.75"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</row>
    <row r="133" spans="6:17" ht="12.75"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6:17" ht="12.75"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</row>
    <row r="135" spans="6:17" ht="12.75"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6:17" ht="12.75"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</row>
    <row r="137" spans="6:17" ht="12.75"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6:17" ht="12.75"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</row>
    <row r="139" spans="6:17" ht="12.75"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6:17" ht="12.75"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</row>
    <row r="141" spans="6:17" ht="12.75"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6:17" ht="12.75"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</row>
    <row r="143" spans="6:17" ht="12.75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6:17" ht="12.75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</row>
    <row r="145" spans="6:17" ht="12.75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6:17" ht="12.75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</row>
    <row r="147" spans="6:17" ht="12.75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6:17" ht="12.75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</row>
    <row r="149" spans="6:17" ht="12.75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6:17" ht="12.75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</row>
    <row r="151" spans="6:17" ht="12.75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6:17" ht="12.75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</row>
    <row r="153" spans="6:17" ht="12.75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6:17" ht="12.75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</row>
  </sheetData>
  <mergeCells count="21">
    <mergeCell ref="M2:Q4"/>
    <mergeCell ref="C2:K2"/>
    <mergeCell ref="B5:B7"/>
    <mergeCell ref="C5:C7"/>
    <mergeCell ref="D5:D7"/>
    <mergeCell ref="E5:E7"/>
    <mergeCell ref="F5:H6"/>
    <mergeCell ref="I5:Q5"/>
    <mergeCell ref="I6:K6"/>
    <mergeCell ref="L6:N6"/>
    <mergeCell ref="O6:Q6"/>
    <mergeCell ref="C10:D10"/>
    <mergeCell ref="C11:E11"/>
    <mergeCell ref="C14:E14"/>
    <mergeCell ref="C39:E39"/>
    <mergeCell ref="C42:E42"/>
    <mergeCell ref="C47:E47"/>
    <mergeCell ref="C20:E20"/>
    <mergeCell ref="C22:E22"/>
    <mergeCell ref="C28:E28"/>
    <mergeCell ref="C36:E3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2005-03-16T08:44:02Z</cp:lastPrinted>
  <dcterms:created xsi:type="dcterms:W3CDTF">2003-09-11T11:43:07Z</dcterms:created>
  <dcterms:modified xsi:type="dcterms:W3CDTF">2005-03-16T11:52:28Z</dcterms:modified>
  <cp:category/>
  <cp:version/>
  <cp:contentType/>
  <cp:contentStatus/>
</cp:coreProperties>
</file>