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firstSheet="13" activeTab="19"/>
  </bookViews>
  <sheets>
    <sheet name="Zał.nr 1" sheetId="1" r:id="rId1"/>
    <sheet name="Zał.nr 2." sheetId="2" r:id="rId2"/>
    <sheet name="Zał.nr 3." sheetId="3" r:id="rId3"/>
    <sheet name="zał.nr 4." sheetId="4" r:id="rId4"/>
    <sheet name="zał nr 5." sheetId="5" r:id="rId5"/>
    <sheet name="Zał. nr 6" sheetId="6" r:id="rId6"/>
    <sheet name="zał. nr 7." sheetId="7" r:id="rId7"/>
    <sheet name="zał. nr 8." sheetId="8" r:id="rId8"/>
    <sheet name="zał nr 9." sheetId="9" r:id="rId9"/>
    <sheet name="zał. nr 10." sheetId="10" r:id="rId10"/>
    <sheet name="Zał. nr 11." sheetId="11" r:id="rId11"/>
    <sheet name="zał. nr 12." sheetId="12" r:id="rId12"/>
    <sheet name=" zał.nr 13." sheetId="13" r:id="rId13"/>
    <sheet name="zał.nr 14." sheetId="14" r:id="rId14"/>
    <sheet name="zał. nr 15." sheetId="15" r:id="rId15"/>
    <sheet name="zał. nr 16." sheetId="16" r:id="rId16"/>
    <sheet name="zał. 17." sheetId="17" r:id="rId17"/>
    <sheet name="zał.nr 18." sheetId="18" r:id="rId18"/>
    <sheet name="zał.nr19." sheetId="19" r:id="rId19"/>
    <sheet name="zał nr 20" sheetId="20" r:id="rId20"/>
    <sheet name="zał.nr 21" sheetId="21" r:id="rId21"/>
    <sheet name="zał. nr 22" sheetId="22" r:id="rId22"/>
  </sheets>
  <definedNames>
    <definedName name="_xlnm.Print_Area" localSheetId="4">'zał nr 5.'!$A$1:$G$9</definedName>
    <definedName name="_xlnm.Print_Area" localSheetId="8">'zał nr 9.'!$A$1:$G$19</definedName>
    <definedName name="_xlnm.Print_Area" localSheetId="16">'zał. 17.'!$A$1:$G$46</definedName>
    <definedName name="_xlnm.Print_Area" localSheetId="9">'zał. nr 10.'!$A$1:$G$69</definedName>
    <definedName name="_xlnm.Print_Area" localSheetId="11">'zał. nr 12.'!$A$1:$G$141</definedName>
    <definedName name="_xlnm.Print_Area" localSheetId="14">'zał. nr 15.'!$A$1:$G$28</definedName>
    <definedName name="_xlnm.Print_Area" localSheetId="15">'zał. nr 16.'!$A$1:$G$20</definedName>
    <definedName name="_xlnm.Print_Area" localSheetId="21">'zał. nr 22'!$A$1:$G$293</definedName>
    <definedName name="_xlnm.Print_Area" localSheetId="7">'zał. nr 8.'!$A$1:$G$7</definedName>
    <definedName name="_xlnm.Print_Area" localSheetId="0">'Zał.nr 1'!$A$1:$G$31</definedName>
    <definedName name="_xlnm.Print_Area" localSheetId="13">'zał.nr 14.'!$A$1:$G$107</definedName>
    <definedName name="_xlnm.Print_Area" localSheetId="1">'Zał.nr 2.'!$A$1:$G$12</definedName>
    <definedName name="_xlnm.Print_Area" localSheetId="20">'zał.nr 21'!$A$1:$G$69</definedName>
    <definedName name="_xlnm.Print_Area" localSheetId="2">'Zał.nr 3.'!$A$1:$G$13</definedName>
  </definedNames>
  <calcPr calcMode="manual" fullCalcOnLoad="1"/>
</workbook>
</file>

<file path=xl/sharedStrings.xml><?xml version="1.0" encoding="utf-8"?>
<sst xmlns="http://schemas.openxmlformats.org/spreadsheetml/2006/main" count="1836" uniqueCount="471">
  <si>
    <t>Załącznik nr 1</t>
  </si>
  <si>
    <t xml:space="preserve">Dz. </t>
  </si>
  <si>
    <t>Rozdz.</t>
  </si>
  <si>
    <t>§</t>
  </si>
  <si>
    <t>Nazwa</t>
  </si>
  <si>
    <t>Plan</t>
  </si>
  <si>
    <t>Wykonanie</t>
  </si>
  <si>
    <t>%</t>
  </si>
  <si>
    <t>010</t>
  </si>
  <si>
    <t>Rolnictwo i łowiectwo</t>
  </si>
  <si>
    <t>700</t>
  </si>
  <si>
    <t>70005</t>
  </si>
  <si>
    <t>Gospodarka mieszkaniowa</t>
  </si>
  <si>
    <t>Gospodarka gruntami i nieruchomościami</t>
  </si>
  <si>
    <t>710</t>
  </si>
  <si>
    <t>Działalność usługowa</t>
  </si>
  <si>
    <t>71015</t>
  </si>
  <si>
    <t>Nadzór budowlany</t>
  </si>
  <si>
    <t>750</t>
  </si>
  <si>
    <t>Administracja publiczna</t>
  </si>
  <si>
    <t>75045</t>
  </si>
  <si>
    <t>Komisje poborowe</t>
  </si>
  <si>
    <t>851</t>
  </si>
  <si>
    <t>Ochrona zdrowia</t>
  </si>
  <si>
    <t>85156</t>
  </si>
  <si>
    <t>853</t>
  </si>
  <si>
    <t>Powiatowe centra pomocy rodzinie</t>
  </si>
  <si>
    <t>85333</t>
  </si>
  <si>
    <t>Powiatowe urzędy pracy</t>
  </si>
  <si>
    <t>Razem:</t>
  </si>
  <si>
    <t>020</t>
  </si>
  <si>
    <t>02002</t>
  </si>
  <si>
    <t>Nadzór nad gospodarką leśną</t>
  </si>
  <si>
    <t>801</t>
  </si>
  <si>
    <t>Oświata i wychowanie</t>
  </si>
  <si>
    <t>80195</t>
  </si>
  <si>
    <t>Pozostała działalność</t>
  </si>
  <si>
    <t>Rodziny zastępcze</t>
  </si>
  <si>
    <t>854</t>
  </si>
  <si>
    <t>Edukacyjna opieka wychowawcza</t>
  </si>
  <si>
    <t>85495</t>
  </si>
  <si>
    <t>Załącznik nr 2</t>
  </si>
  <si>
    <t>Załącznik nr 3</t>
  </si>
  <si>
    <t>756</t>
  </si>
  <si>
    <t>758</t>
  </si>
  <si>
    <t>Różne rozliczenia</t>
  </si>
  <si>
    <t>75801</t>
  </si>
  <si>
    <t>Część oświatowa subwencji ogólnej dla jednostek samorządu terytorialnego</t>
  </si>
  <si>
    <t>Załącznik nr 4</t>
  </si>
  <si>
    <t>600</t>
  </si>
  <si>
    <t>60014</t>
  </si>
  <si>
    <t>Transport i łączność                                     - Drogi publiczne powiatowe</t>
  </si>
  <si>
    <t>75020</t>
  </si>
  <si>
    <t>75618</t>
  </si>
  <si>
    <t>80120</t>
  </si>
  <si>
    <t>80130</t>
  </si>
  <si>
    <t>Oświata i wychowanie                                 -    Szkoły zawodowe</t>
  </si>
  <si>
    <t>85403</t>
  </si>
  <si>
    <t>Edukacyjna opieka wychowawcza                                       -  Specjalne ośrodki szkolno-wychowawcze</t>
  </si>
  <si>
    <t>85406</t>
  </si>
  <si>
    <t>Załącznik nr 5</t>
  </si>
  <si>
    <t>Leśnictwo</t>
  </si>
  <si>
    <t>Transport i łączność</t>
  </si>
  <si>
    <t>Drogi publiczne powiatowe</t>
  </si>
  <si>
    <t>Starostwa powiatowe</t>
  </si>
  <si>
    <t>Wpływy z innych opłat stanowiących dochód jednostek samorządu terytorialnego na podstawie ustaw</t>
  </si>
  <si>
    <t>75622</t>
  </si>
  <si>
    <t>Licea ogólnokształcące</t>
  </si>
  <si>
    <t>Szkoły zawodowe</t>
  </si>
  <si>
    <t>Specjalne ośrodki szkolno - wychowawcze</t>
  </si>
  <si>
    <t>Poradnie psychologiczno pedagogiczne, w tym poradnie specjalistyczne</t>
  </si>
  <si>
    <t>Załącznik nr 6</t>
  </si>
  <si>
    <t>75019</t>
  </si>
  <si>
    <t>Rady powiatów</t>
  </si>
  <si>
    <t>75095</t>
  </si>
  <si>
    <t>80102</t>
  </si>
  <si>
    <t>80111</t>
  </si>
  <si>
    <t>Gimnazja specjalne</t>
  </si>
  <si>
    <t>80134</t>
  </si>
  <si>
    <t>Szkoły zawodowe specjalne</t>
  </si>
  <si>
    <t>85410</t>
  </si>
  <si>
    <t>757</t>
  </si>
  <si>
    <t>75702</t>
  </si>
  <si>
    <t>Obsługa papierów wartościowych, kredytów i pożyczek jednostek samorządu terytorialnego</t>
  </si>
  <si>
    <t>75818</t>
  </si>
  <si>
    <t>Rezerwy ogólne i celowe</t>
  </si>
  <si>
    <t>Internaty i bursy</t>
  </si>
  <si>
    <t>921</t>
  </si>
  <si>
    <t>926</t>
  </si>
  <si>
    <t>L.p.</t>
  </si>
  <si>
    <t>Wydatki</t>
  </si>
  <si>
    <t>754</t>
  </si>
  <si>
    <t>Bezpieczeństwo publiczne i ochrona przeciwpożarowa</t>
  </si>
  <si>
    <t>852</t>
  </si>
  <si>
    <t>Pomoc społeczna</t>
  </si>
  <si>
    <t>75832</t>
  </si>
  <si>
    <t>Część równoważąca subwencji ogólnej dla powiatów</t>
  </si>
  <si>
    <t>85218</t>
  </si>
  <si>
    <t>85420</t>
  </si>
  <si>
    <t>Edukacyjna opieka wychowawcza                                    - Młodzieżowe ośrodki wychowawcze</t>
  </si>
  <si>
    <t>Gospodarka mieszkaniowa                    - Gospodarka gruntami i nieruchomościami</t>
  </si>
  <si>
    <t>02001</t>
  </si>
  <si>
    <t>Gospodarka leśna</t>
  </si>
  <si>
    <t>Młodzieżowe ośrodki wychowawcze</t>
  </si>
  <si>
    <t>Szkoły podstawowe specjalne</t>
  </si>
  <si>
    <t>92105</t>
  </si>
  <si>
    <t>Pozostałe zadania w zakresie kultury</t>
  </si>
  <si>
    <t>92605</t>
  </si>
  <si>
    <t>75495</t>
  </si>
  <si>
    <t>0920</t>
  </si>
  <si>
    <t>Ogółem:</t>
  </si>
  <si>
    <t>Pomoc społeczna                                          -  Powiatowe centra pomocy rodzinie</t>
  </si>
  <si>
    <t>Składki na ubezp.zdrowotne oraz świadcz.dla osób nieobjętych obowiązkiem ubezp.zdrowotnego</t>
  </si>
  <si>
    <t>Oświata i wychowanie                                     -  Licea ogólnokształcące</t>
  </si>
  <si>
    <t>71012</t>
  </si>
  <si>
    <t>4170</t>
  </si>
  <si>
    <t>Wynagrodzenia bezosobowe</t>
  </si>
  <si>
    <t>85220</t>
  </si>
  <si>
    <t>Jednostki specjalistycznego poradnictwa, mieszkania chronione i ośrodki interwencji kryzysowej</t>
  </si>
  <si>
    <t>Udziały powiatów w podatkach stanowiących dochód budżetu państwa</t>
  </si>
  <si>
    <t>2310</t>
  </si>
  <si>
    <t>Dotacje celowe otrzymane z budżetu państwa na zadania bieżące z zakresu administracji rządowej oraz inne zadania zlecone ustawami realizowane przez powiat</t>
  </si>
  <si>
    <t>0420</t>
  </si>
  <si>
    <t>Wpływy z opłaty komunikacyjnej</t>
  </si>
  <si>
    <t>0010</t>
  </si>
  <si>
    <t>0020</t>
  </si>
  <si>
    <t>Podatek od osób fizycznych</t>
  </si>
  <si>
    <t>Podatek od osób prawnych</t>
  </si>
  <si>
    <t>Pozostałe dochody</t>
  </si>
  <si>
    <t>0970</t>
  </si>
  <si>
    <t>2110</t>
  </si>
  <si>
    <t>2320</t>
  </si>
  <si>
    <t>Dotacje celowe otrzymane z powiatu na zadania bieżące realizowane na podstawie porozumień (umów) między jednostkami samorządu terytorialnego</t>
  </si>
  <si>
    <t>Środki otrzymane od pozostałych jednostek zaliczanych do sektora finansów publicznych na realizację zadań bieżących jednostek zaliczanych do sektora finansów publicznych</t>
  </si>
  <si>
    <t>80146</t>
  </si>
  <si>
    <t>Dokształcanie i doskonalenie nauczycieli</t>
  </si>
  <si>
    <t>85446</t>
  </si>
  <si>
    <t>85311</t>
  </si>
  <si>
    <t>Rehabilitacja zawodowa i społeczna osób niepełnosprawnych</t>
  </si>
  <si>
    <t>92601</t>
  </si>
  <si>
    <t>Obiekty sportowe</t>
  </si>
  <si>
    <t>Obsługa długu publicznego</t>
  </si>
  <si>
    <t>Kultura i ochrona dziedzictwa narodowego</t>
  </si>
  <si>
    <t>Specjalny Ośrodek Wychowawczy prowadzony przez Zgromadzenie Sióstr Św. Józefa w Wierzbicach</t>
  </si>
  <si>
    <t>Powiatowy Zespół Szkół nr 1 w Krzyżowicach   Rozdz. 85410</t>
  </si>
  <si>
    <t>Wynagrodzenia osobowe pracowników</t>
  </si>
  <si>
    <t>Pochodne od wynagrodzeń</t>
  </si>
  <si>
    <t>Pozostałe wydatki</t>
  </si>
  <si>
    <t>Dotacje podmiotowe z budżetu dla niepublicznej jednostki oświaty</t>
  </si>
  <si>
    <t>Wydatki inwestycyjne jednostek budżetowych</t>
  </si>
  <si>
    <t>Wydatki na zakupy inwestycyjne jednostek budżetowych</t>
  </si>
  <si>
    <t>Stypendia dla uczniów</t>
  </si>
  <si>
    <t>Dotacje celowe przekazane dla powiatu na zadania bieżące realizowane na podstawie porozumień (umów) między jednostkami samorządu terytorialnego</t>
  </si>
  <si>
    <t xml:space="preserve">Pozostałe wydatki </t>
  </si>
  <si>
    <t>4010</t>
  </si>
  <si>
    <t>4040</t>
  </si>
  <si>
    <t xml:space="preserve">Dodatkowe wynagrodzenie roczne </t>
  </si>
  <si>
    <t>Dotacja podmiotowa z budżetu dla jednostek niezaliczanych do sektora finansów publicznych</t>
  </si>
  <si>
    <t>Załącznik nr 9</t>
  </si>
  <si>
    <t>0770</t>
  </si>
  <si>
    <t>75414</t>
  </si>
  <si>
    <t>Obrona cywilna</t>
  </si>
  <si>
    <t>Edukacyjna opieka wychowawcza                                       -  Poradnie psychologiczno - pedagogiczne, w tym poradnie specjalistyczne</t>
  </si>
  <si>
    <t>0490</t>
  </si>
  <si>
    <t>Wpływy z innych lokalnych opłat pobieranych przez jednostki samorządu terytorialnego na podstawie odrębnych ustaw</t>
  </si>
  <si>
    <t>2920</t>
  </si>
  <si>
    <t>Subwencje ogólne z budżetu państwa</t>
  </si>
  <si>
    <t>`</t>
  </si>
  <si>
    <t>Składki na ubezp. zdrowotne oraz świadcz.dla osób nieobjętych obowiązkiem ubezp. zdrowotnego</t>
  </si>
  <si>
    <t>75075</t>
  </si>
  <si>
    <t>Promocja jednostek samorządu terytorialnego</t>
  </si>
  <si>
    <t>4210-4700</t>
  </si>
  <si>
    <t>Dotacja celowa z budżetu na finansowanie lub dofinansowanie zadań zleconych do realizacji pozostałym jednostkom niezaliczanym do sektora finansów publicznych</t>
  </si>
  <si>
    <t>75421</t>
  </si>
  <si>
    <t>Zarządzanie kryzysowe</t>
  </si>
  <si>
    <t xml:space="preserve">6050   </t>
  </si>
  <si>
    <t>Rezerwa ogólna</t>
  </si>
  <si>
    <t>Rezerwa celowa</t>
  </si>
  <si>
    <t>Powiatowy Zespół Szkół nr 1 w Krzyżowicach                                       Rozdz. 80130</t>
  </si>
  <si>
    <t>2710</t>
  </si>
  <si>
    <t>Wpływy z tytułu pomocy finansowej udzielanej między jednostkami samorządu terytorialnego na dofinansowanie własnych zadań bieżących</t>
  </si>
  <si>
    <t>Wpływy z tytułu odpłatnego nabycia prawa  własności oraz prawa użytkowania wieczystego niruchomości</t>
  </si>
  <si>
    <t>630</t>
  </si>
  <si>
    <t>63003</t>
  </si>
  <si>
    <t>Turystyka</t>
  </si>
  <si>
    <t>Zadania w zakresie upowszechniania turystyki</t>
  </si>
  <si>
    <t>4210-4300</t>
  </si>
  <si>
    <t>4110-4120</t>
  </si>
  <si>
    <t>Dotacje celowe przekazane gminie na zadania bieżące realizowane na podstawie porozumień (umów) między jednostkami samorządu terytorialnego</t>
  </si>
  <si>
    <t>900</t>
  </si>
  <si>
    <t>90019</t>
  </si>
  <si>
    <t xml:space="preserve">Różne wydatki na rzecz osób fizycznych </t>
  </si>
  <si>
    <t>3020</t>
  </si>
  <si>
    <t>Wydatki osobowe niezaliczone do wynagrodzeń</t>
  </si>
  <si>
    <t>Różne wydatki na rzecz osób fizycznych</t>
  </si>
  <si>
    <t>Zasądzone renty</t>
  </si>
  <si>
    <t>Odsetki od samorządowych papierów wartościowych lub zaciągniętych przez jednostkę samorządu terytorialnego kredytów i pożyczek</t>
  </si>
  <si>
    <t>Część równoważąca subwencji dla powiatów</t>
  </si>
  <si>
    <t xml:space="preserve">Wpłaty jednostek samorządu terytorialnego do budżetu państwa </t>
  </si>
  <si>
    <t>Świadczenia społeczne</t>
  </si>
  <si>
    <t xml:space="preserve">4110-4120    </t>
  </si>
  <si>
    <t>Gospodarka komunalna i ochrona środowiska</t>
  </si>
  <si>
    <t>90002</t>
  </si>
  <si>
    <t>Gospodarka odpadami</t>
  </si>
  <si>
    <t>90095</t>
  </si>
  <si>
    <t>Dział</t>
  </si>
  <si>
    <t>Załącznik nr 8</t>
  </si>
  <si>
    <t>Składki na Fundusz Emerytur Pomostowych</t>
  </si>
  <si>
    <t>Załącznik nr 10</t>
  </si>
  <si>
    <t>Dochody</t>
  </si>
  <si>
    <t xml:space="preserve">§ </t>
  </si>
  <si>
    <t>Wyszczególnienie</t>
  </si>
  <si>
    <t>1. Dotacje dla jednostek sektora finansów publicznych, w tym:</t>
  </si>
  <si>
    <t>1.1. Dotacje celowe</t>
  </si>
  <si>
    <t>Dotacje celowe dla gmin - zimowe utrzymanie dróg i zieleni przydrożnej</t>
  </si>
  <si>
    <t>Dotacja celowa dla powiatu (Miasto Wrocław)</t>
  </si>
  <si>
    <t>Dotacja celowa dla powiatu - (Miasto Wrocław)</t>
  </si>
  <si>
    <t>2. Dotacje dla jednostek spoza sektora finansów publicznych, w tym:</t>
  </si>
  <si>
    <t>2.1. Dotacje podmiotowe</t>
  </si>
  <si>
    <t>Niepubliczny Ośrodek Szkolno - Wychowawczy przy Zakładzie Opiekuńczo - Leczniczym dla Dzieci prowadzonym przez Zgromadzenie Sióstr Maryi Niepokalanej w Jaszkotlu</t>
  </si>
  <si>
    <t>Warsztaty Terapii Zajęciowej w Małkowicach - Caritas Diecezji Wrocławskiej</t>
  </si>
  <si>
    <t>2.2. Dotacje celowe</t>
  </si>
  <si>
    <t>Transport i łaczność</t>
  </si>
  <si>
    <t>2900</t>
  </si>
  <si>
    <t>Załącznik nr 7</t>
  </si>
  <si>
    <t>6060</t>
  </si>
  <si>
    <t>Dotacje celowe udzielane zgodnie z przepisami ustawy o działalności pożytku publicznego i o wolontariacie, na realizację zadań publicznych w zakresie  pozostałej działalności gospodarki komunalnej i ochrony środowiska</t>
  </si>
  <si>
    <t xml:space="preserve">Kultura fizyczna </t>
  </si>
  <si>
    <t>Kultura fizyczna</t>
  </si>
  <si>
    <t xml:space="preserve">Zadania w zakresie kultury fizycznej </t>
  </si>
  <si>
    <t>6300</t>
  </si>
  <si>
    <t>Dotacja celowa otrzymana z tytułu pomocy finansowej udzielanej między jednostkami samorządu terytorialnego na dofinansowanie własnych zadań inwestycyjnych i zakupów inwestycyjnych</t>
  </si>
  <si>
    <t>Internaty i bursy szkolne</t>
  </si>
  <si>
    <t>01008</t>
  </si>
  <si>
    <t>Melioracje wodne</t>
  </si>
  <si>
    <t xml:space="preserve">Dotacje celowe z budżetu na finansownie lub dofinansowanie zadań zleconych do realizacji pozostałym jednostkom niezaliczanym do sektora finansów publicznych </t>
  </si>
  <si>
    <t>90005</t>
  </si>
  <si>
    <t>Ochrona powietrza atmosferycznego i klimatu</t>
  </si>
  <si>
    <t xml:space="preserve">Dom Dziecka im. Św. Mikołaja w Kątach Wrocławskich - mieszkanie chronione </t>
  </si>
  <si>
    <t xml:space="preserve">Dotacje celowe udzielane zgodnie z przepisami ustawy o działalności pożytku publicznego i o wolontariacie, na realizację zadań publicznych w zakresie  kultury </t>
  </si>
  <si>
    <t xml:space="preserve">Dotacje celowe udzielane zgodnie z przepisami ustawy o działalności pożytku publicznego i o wolontariacie, na realizację zadań publicznych w zakresie  kultury fizycznej </t>
  </si>
  <si>
    <t>2830</t>
  </si>
  <si>
    <t>Pozostałe zadania w zakresie polityki społecznej</t>
  </si>
  <si>
    <t xml:space="preserve">Razem: </t>
  </si>
  <si>
    <t>2360</t>
  </si>
  <si>
    <t>0690</t>
  </si>
  <si>
    <t>0680-0970</t>
  </si>
  <si>
    <t>-</t>
  </si>
  <si>
    <t>0570</t>
  </si>
  <si>
    <t>Wpływy z różnych opłat</t>
  </si>
  <si>
    <t>Grzywny, mandaty i inne kary pieniężne od osób fizycznych</t>
  </si>
  <si>
    <t>0750</t>
  </si>
  <si>
    <t>Dochody z najmu i dzierżawy składników majątkowych Skarbu Państwa, jednostek samod\rządu terytorialnego lub innych jednostek zaliczanych do sektora finansów publicznych oraz innych umów o podobnym charakterze</t>
  </si>
  <si>
    <t xml:space="preserve"> </t>
  </si>
  <si>
    <t xml:space="preserve">Pozostałe dochody </t>
  </si>
  <si>
    <t>Administracja publiczna                        - Starostwa powiatowe</t>
  </si>
  <si>
    <t xml:space="preserve">Administracja publiczna                                 -  Pozostała działalność </t>
  </si>
  <si>
    <t xml:space="preserve"> Dochody od osób prawnych, od osób fizycznych i od innych jednostek nie posiadających osobowości prawnej                       - Udziały powiatów w podatkach stanowiących dochód budżetu państw                                            </t>
  </si>
  <si>
    <t>Oświata i wychowanie                                          -Szkoły podstawowe specjalne</t>
  </si>
  <si>
    <t>Edukacyjna opieka wychowawcza                                    - Internaty i bursy szkolne</t>
  </si>
  <si>
    <t>Gospodarka komunalna i ochrona środowiska                                                    - Wpływy i wydatki związane z gromadzeniem środków z opłat i kar za korzystanie ze środowiska</t>
  </si>
  <si>
    <t xml:space="preserve">Wpływy z administracyjnych kar pieniężnych za nieprzestrzeganie warunków okreslonych w pozwoleniach </t>
  </si>
  <si>
    <t xml:space="preserve">Wpływy z tytułu opłat za korzystanie ze środowiska </t>
  </si>
  <si>
    <t xml:space="preserve">Kultura i ochrona dziedzictwa narodowego                                                     -  Pozostałe zadania w zakresie kultury </t>
  </si>
  <si>
    <t>Kultura fizyczna                                       - Obiekty sportowe</t>
  </si>
  <si>
    <t>Dochody jednostek samorządu terytorialnego związane z realizacją zadań z zakresu administracji rządowej oraz innych zadań zleconych ustawami</t>
  </si>
  <si>
    <r>
      <t xml:space="preserve">Dochody od osób prawnych, od osób fizycznych i od innych jednostek nie posiadających osobowości prawnej  </t>
    </r>
    <r>
      <rPr>
        <b/>
        <sz val="10"/>
        <rFont val="Arial CE"/>
        <family val="0"/>
      </rPr>
      <t xml:space="preserve">                                                     -  Wpływy z innych opłat stanowiących dochody jednostek samorządu terytorialnego na podstawie ustaw</t>
    </r>
  </si>
  <si>
    <t>75411</t>
  </si>
  <si>
    <t>Komendy powiatowe Państwowej Straży Pożarnej</t>
  </si>
  <si>
    <t xml:space="preserve">Pozostałe zadania w zakresie polityki społecznej </t>
  </si>
  <si>
    <t>85419</t>
  </si>
  <si>
    <t>Ośrodki rewalidacyjno - wychowawcze</t>
  </si>
  <si>
    <t>Składki na ubezpieczenuia zdrowotne oraz świadczenia dla osób nieobjętych obowiązkiem ubezpieczenia zdrowotnego</t>
  </si>
  <si>
    <t xml:space="preserve">Ośrodek Rewalidacyjno - Wychowawczy w Wierzbicach </t>
  </si>
  <si>
    <t>4140               4210-4700</t>
  </si>
  <si>
    <t xml:space="preserve"> 4140                       4210-4700</t>
  </si>
  <si>
    <t>4210-4610</t>
  </si>
  <si>
    <t xml:space="preserve"> 4210-4700</t>
  </si>
  <si>
    <t xml:space="preserve">   4140                 4210-4700</t>
  </si>
  <si>
    <t>4140                4210-4700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</si>
  <si>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</si>
  <si>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</si>
  <si>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01095</t>
  </si>
  <si>
    <t>60095</t>
  </si>
  <si>
    <t>Zadania w zakresie przeciwdziałania przemocy w rodzinie</t>
  </si>
  <si>
    <t>85205</t>
  </si>
  <si>
    <t>Pozostała działajność</t>
  </si>
  <si>
    <t>85324</t>
  </si>
  <si>
    <t>Państwowy Fundusz Rehabilitacji Osób Niepełnosprawnych</t>
  </si>
  <si>
    <t>Wpływy i wydatki związane z gromadzeniem środków z opłat i kar za korzystanie ze środowiska</t>
  </si>
  <si>
    <t>Zadania w zakresie przeciwdziałania przemocy             w rodzinie</t>
  </si>
  <si>
    <t>0920 - 0970</t>
  </si>
  <si>
    <t>4190       4210-4300</t>
  </si>
  <si>
    <t>4190,    4210-4440</t>
  </si>
  <si>
    <t>0470-0750   0920</t>
  </si>
  <si>
    <t>0870</t>
  </si>
  <si>
    <t>Wpływy ze sprzedaży składników majątkowych</t>
  </si>
  <si>
    <t>755</t>
  </si>
  <si>
    <t>Wymiar sprawiedliwości</t>
  </si>
  <si>
    <t>75515</t>
  </si>
  <si>
    <t>Nieodpłatna pomoc prawna</t>
  </si>
  <si>
    <t>Dochody od osób prawnych, od osób fizycznych i od innych jednostek nieposiadających osobowości prawnej oraz wydatki związane z ich poborem</t>
  </si>
  <si>
    <t>0650</t>
  </si>
  <si>
    <t>Wpływy z opłat za wydanie prawa jazdy</t>
  </si>
  <si>
    <t>2130</t>
  </si>
  <si>
    <t>Dotacje celowe otrzymane z budżetu państwa na realizację bieżących zadań własnych powiatu</t>
  </si>
  <si>
    <t xml:space="preserve">0690 -0830  0920 - 0970   </t>
  </si>
  <si>
    <t>2160</t>
  </si>
  <si>
    <t>0920-0970</t>
  </si>
  <si>
    <t>Pozostsałe zadania w zakresie polityki społecznej</t>
  </si>
  <si>
    <t>Zadania z zakresu geodezji i kartografi</t>
  </si>
  <si>
    <t>Działalność usługowa                                    - Zadania z zakresu geodezji i kartografi</t>
  </si>
  <si>
    <t>Działalność usługowa                                                       - Nadzór bodowlany</t>
  </si>
  <si>
    <t>Zadania z zakresu geodezji i kartografii</t>
  </si>
  <si>
    <t>6610</t>
  </si>
  <si>
    <t>4300-4610</t>
  </si>
  <si>
    <t>4020</t>
  </si>
  <si>
    <t>4190,   4210-4700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</si>
  <si>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</si>
  <si>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4210-4400</t>
  </si>
  <si>
    <t xml:space="preserve"> 4190,   4210-4700</t>
  </si>
  <si>
    <t>4210, 4700</t>
  </si>
  <si>
    <t>4140    4210-4700</t>
  </si>
  <si>
    <t>90007</t>
  </si>
  <si>
    <t>Załącznik nr 11</t>
  </si>
  <si>
    <t>Załącznik nr 12</t>
  </si>
  <si>
    <t>Załącznik nr 13</t>
  </si>
  <si>
    <t>Załącznik nr 14</t>
  </si>
  <si>
    <t>Razem</t>
  </si>
  <si>
    <t>Załącznik nr 15</t>
  </si>
  <si>
    <t>Załącznik nr 16</t>
  </si>
  <si>
    <t xml:space="preserve">Rehabilitacja zawodowa i  społeczna osób niepełnosprawnych </t>
  </si>
  <si>
    <t>Powiatowe urzedy pracy</t>
  </si>
  <si>
    <t>Specjalne ośrodki szkolno-wychowawcze</t>
  </si>
  <si>
    <t xml:space="preserve">Dotacje celowe dla Gminnych Spółek Wodnych: </t>
  </si>
  <si>
    <t>Meliracje wodne</t>
  </si>
  <si>
    <t xml:space="preserve">Wymiar sprawiedliwości </t>
  </si>
  <si>
    <t xml:space="preserve">75515 </t>
  </si>
  <si>
    <t>Nieodpłatna pomc prawna</t>
  </si>
  <si>
    <t>Kultura i ochrona dziedzicywa narodowego</t>
  </si>
  <si>
    <t>Zadania w zakresie kultury</t>
  </si>
  <si>
    <t>Załącznik nr 17</t>
  </si>
  <si>
    <t>Załącznik nr 18</t>
  </si>
  <si>
    <t>``</t>
  </si>
  <si>
    <t>Wynagrodzenia osobowe członków korpusu służby cywilnej</t>
  </si>
  <si>
    <t>Zmniejszenie hałasu i wibracji</t>
  </si>
  <si>
    <t>855</t>
  </si>
  <si>
    <t>85508</t>
  </si>
  <si>
    <t>Rodzina</t>
  </si>
  <si>
    <t>Zestawienie wykonania dochodów z zakresu zadań zleconych administracji rządowej                                                                                    za I półrocze 2017  roku</t>
  </si>
  <si>
    <t>2120</t>
  </si>
  <si>
    <t>Zestawienie wykonania dochodów z tytułu subwencji                                                                                    za I półrocze 2017 roku</t>
  </si>
  <si>
    <t>Obrona narodowa</t>
  </si>
  <si>
    <t>752</t>
  </si>
  <si>
    <t>75212</t>
  </si>
  <si>
    <t>Pozostałe wydatki obronne</t>
  </si>
  <si>
    <t>Zestawienie wykonania dochodów z tytułu dotacji celowych - pomocy finansowej otrzymanych z gmin                                                                                                                                          za I półrocze 2017 roku</t>
  </si>
  <si>
    <t>Edukacyjna opieka wychowawcz</t>
  </si>
  <si>
    <t xml:space="preserve">internaty i bursy szkolne </t>
  </si>
  <si>
    <t>0940</t>
  </si>
  <si>
    <t>6250</t>
  </si>
  <si>
    <t xml:space="preserve">Dotacje celowe w ramach programów finanowych z udziałem środków europejskich, o których mowa w art.5 ust.3 pkt 5 lit. a i b ustawy, lub płatności w ramach budżetu środków europejskich, realizowanych przez jesdnostki samorządu terytorialnego </t>
  </si>
  <si>
    <t>Wpływy ze składników majątkowych</t>
  </si>
  <si>
    <t>Kwalifikacja wojskowa</t>
  </si>
  <si>
    <t>0640-0970</t>
  </si>
  <si>
    <t>Pozostałe odsetki</t>
  </si>
  <si>
    <t>0950</t>
  </si>
  <si>
    <t>75814</t>
  </si>
  <si>
    <t>Różne rozliczenia finansowe</t>
  </si>
  <si>
    <t>0900-0940</t>
  </si>
  <si>
    <t>0610-0970</t>
  </si>
  <si>
    <t>2400</t>
  </si>
  <si>
    <t>Wpływy do budżetu pozostałości środków finansowych gromadzonych na wydzielonym rachunku jednostki</t>
  </si>
  <si>
    <t>6257</t>
  </si>
  <si>
    <t>2057</t>
  </si>
  <si>
    <t>2059</t>
  </si>
  <si>
    <t>85395</t>
  </si>
  <si>
    <t>6259</t>
  </si>
  <si>
    <t>Dotacje celowe otrzymane z budżetu państwa na zadania bieżące z zakresu administracji rządowej, związane z realizacją dodatku wychowawczego oraz dodatku zryczałtowanej kwoty stanowiących pomoc państwa w wychowaniu dzieci</t>
  </si>
  <si>
    <t>85510</t>
  </si>
  <si>
    <t>Działność placówek opiekuńczo - wychowawczych</t>
  </si>
  <si>
    <t>Zestawienie wykonania dochodów za I półrocze 2017 roku</t>
  </si>
  <si>
    <t xml:space="preserve">Zestawienie wykonania dochodów majątkowych                                                                                                                                          za I półrocze  2017 roku </t>
  </si>
  <si>
    <t>Wymiar sprawiedliwości - Nieodpłatna pomoc prawna</t>
  </si>
  <si>
    <t>Oświata i wychowanie - Gimnazja specjalne</t>
  </si>
  <si>
    <t>0690-0830              0920-0970</t>
  </si>
  <si>
    <t>Rodzina - Rodziny zastępcze</t>
  </si>
  <si>
    <t>Rodzina - Działalność placówek opiekuńczo - wychowawczych</t>
  </si>
  <si>
    <t>Zestawienie dochodów własnych  za I półrocze 2017 roku</t>
  </si>
  <si>
    <t>Wpływy z rozliczeń / zwrotów z lat ubiegłych</t>
  </si>
  <si>
    <t>4300-4430</t>
  </si>
  <si>
    <t xml:space="preserve">6057   </t>
  </si>
  <si>
    <t>6059</t>
  </si>
  <si>
    <t>Dotacje celowe przekazane gminie na inwestycje i zakupy inwestycyjne realizowane na podstawie porozumień (umów) między jednostkami samorządu tertorialnego</t>
  </si>
  <si>
    <t>Nagrody o charakterze szczególnym niezaliczone do wynagrodzeń</t>
  </si>
  <si>
    <t>Honoraria</t>
  </si>
  <si>
    <t>4300-4360</t>
  </si>
  <si>
    <t>Część oświatowej subwencji ogólnej dla jednostek samorządu terytorialnego</t>
  </si>
  <si>
    <t>Zwrot do budżetu państwa nienależnie pobranej subwencji ogólnej za lata poprzednie</t>
  </si>
  <si>
    <t>4117-4127</t>
  </si>
  <si>
    <t>4217-4437</t>
  </si>
  <si>
    <t>4190                  4210-4440</t>
  </si>
  <si>
    <t>4300-4700</t>
  </si>
  <si>
    <t>Ośrodki wsparcia</t>
  </si>
  <si>
    <t xml:space="preserve"> 4190    4260-4440</t>
  </si>
  <si>
    <t>85416</t>
  </si>
  <si>
    <t>4017-4019</t>
  </si>
  <si>
    <t>4117-4119  4127-4129</t>
  </si>
  <si>
    <t>4217-4439</t>
  </si>
  <si>
    <t>Zwrot niewykorzystanych dotacji oraz płatności</t>
  </si>
  <si>
    <t xml:space="preserve">Odsetki od dotacji oraz płatności wykorzystanych niezgodnie z przeznaczeniem </t>
  </si>
  <si>
    <t>Działalność placówek opiekuńczo - wychowawczych</t>
  </si>
  <si>
    <t>4270-4300</t>
  </si>
  <si>
    <t>4300-4390</t>
  </si>
  <si>
    <t>Zestawienie wykonania wydatków za I półrocze 2017 roku</t>
  </si>
  <si>
    <t>4190        4210-4700</t>
  </si>
  <si>
    <t xml:space="preserve"> 4190                4260-4440</t>
  </si>
  <si>
    <t xml:space="preserve">Zestawienie wydatków w dziale 750                                                                                                                                            Administracja publiczna za I półrocze 2017 roku                                                           </t>
  </si>
  <si>
    <t xml:space="preserve">Zestawienie wydatków  w dziale 801 - Oświata i wychowanie                                                                                                                                                                                                                                            w dziale 854 - Edukacyjna opieka wychowawcza                                                                                                                                                                  za I półrocze 2017 roku                                                          </t>
  </si>
  <si>
    <t xml:space="preserve">Zestawienie wydatków                                                                                                                                                                             w dziale 852 - Pomoc społeczna                                                                                                                                                                                                                                            w dziale 853 - Pozostałe zadania w zakresie polityki społecznej                                                                                                 za I półrocze  2017 roku                                                         </t>
  </si>
  <si>
    <t xml:space="preserve">Zestawienie wydatków                                                                                                                                                                             w dziale 855 - Rodzina za I półrocze 2017 roku                             </t>
  </si>
  <si>
    <t>Zestawienie wydatków majątkowych  za I półrocze 2017 roku</t>
  </si>
  <si>
    <t>Zestawienie wydatków                                                                                                                                        w dziale 900 - Gospodarka komunalna i ochrona środowiska                                                                                            za I półrocze 2017 roku</t>
  </si>
  <si>
    <t>85203</t>
  </si>
  <si>
    <t>Załącznik nr 19</t>
  </si>
  <si>
    <t xml:space="preserve">Dotace celowe dla gmin na realizację zadania w ramach Programu "Bezpieczna droga" </t>
  </si>
  <si>
    <t xml:space="preserve">Administracja publiczna </t>
  </si>
  <si>
    <t>Dotacja celowa dla gmin Powiatu Wrocławskiego dotyczacerealizacji partnerskiego pn. "Zwiększenie dostępności i jakości elektronicznych usług publicznych dla mieszkańców i podmiotów gospodarczych Powiatu Wrocławskiego oraz gmin Czernica, Długołęka Jordanów Śląski, Mietków, Katy Wrocławskie, kobierzyce, Siechnice, Żórawina</t>
  </si>
  <si>
    <t>Dotacja celowa dla powiatu - Warsztay Terapii Zajęciowej</t>
  </si>
  <si>
    <t>Dotacje celowe przekazane dla powiatu -pobyt dzieci w rodzinach zastępczych</t>
  </si>
  <si>
    <t>Dotacje celowe przekazane dla powiatu -pobyt dzieci w placówkach opiekuńczo - wychowawczych</t>
  </si>
  <si>
    <t>Dotacja dla Domu Dziecka w Kątach Wrocławskich</t>
  </si>
  <si>
    <t>Załącznik nr 20</t>
  </si>
  <si>
    <t>Zestawienia z wykonania dotacji udzielanych z budżetu  Powiatu                    za  I półrocze 2017 roku</t>
  </si>
  <si>
    <t>4210-4240</t>
  </si>
  <si>
    <t xml:space="preserve">Zestawienie wydatków z tytułu zadań zleconych administracji rządowej                                                                                              za I półrocze  2017 roku                                 </t>
  </si>
  <si>
    <t>Załącznik nr 21</t>
  </si>
  <si>
    <t xml:space="preserve">                                        Załącznik nr 22</t>
  </si>
  <si>
    <t>Zestawienie  dochodów i wydatków rachunku dochodów samorządowych jednostek oświatowych                                                                                                                                                                                                       za I półrocze 2017 roku</t>
  </si>
  <si>
    <t>Zestawienie wykonania dochodów z tytułu dotacji celowych otrzymanych z budżetu państwa na realizację bieżących zadań  własnych  powiatu                                                                                                                                 za I półrocze 2017 roku</t>
  </si>
  <si>
    <t>Wpływy z tytułu odpłatnego nabycia prawa  własności oraz prawa użytkowania wieczystego nieruchomości</t>
  </si>
  <si>
    <t xml:space="preserve">0640      0920 - 0970  </t>
  </si>
  <si>
    <t>0640-0970  2980</t>
  </si>
  <si>
    <t>Dotacje celowe z budżetu państwa na zadania bieżące realizowane przez powiat na podstawie porozumień z organami administracji rzadowej</t>
  </si>
  <si>
    <t>0640-0920</t>
  </si>
  <si>
    <t xml:space="preserve">Dotacje celowe w ramach programów finanowych z udziałem środków europejskich, o których mowa w art.5 ust.3 pkt 5 lit. a i b ustawy, lub płatności w ramach budżetu środków europejskich, realizowanych przez jednostki samorządu terytorialnego </t>
  </si>
  <si>
    <t>0830-0940</t>
  </si>
  <si>
    <t>Poradnie psychologiczno-pedagogiczne, w tym poradnie specjalistyczne</t>
  </si>
  <si>
    <t>Wpływy z wpłat gmin i powiatów na rzecz jednostek samorządu terytorialnego oraz związków gmin lub związków powiatów na dofinanowanie zadań bieżących</t>
  </si>
  <si>
    <t>0950-0970</t>
  </si>
  <si>
    <t>Dochody z najmu i dzierżawy składników majątkowych Skarbu Państwa, jednostek samorządu terytorialnego lub innych jednostek zaliczanych do sektora finansów publicznych oraz innych umów o podobnym charakterze</t>
  </si>
  <si>
    <t>Zestawienie wykonania dochodów z tytułu bieżących zadań realizowanych przez powiat                       na podstawie porozumień z organami administracji rządowej                                                                               za I półrocze 2017 roku</t>
  </si>
  <si>
    <t>Zestawienie wykonania dochodów z tytułu dotacji celowych otrzymanych w ramach programów finansowanych z udziałem środków europejskich                                                                                                                                                    za I półrocze 2017 roku</t>
  </si>
  <si>
    <t>Zestawienie wykonania dochodów  otrzymanych  od pozostałych jednostek zaliczanych  do sektora finansów publicznych na realizację zadań bieżących                                                                               jednostek zaliczanych do sektora finansów publicznych                                                                      za I półrocze 2017 roku.</t>
  </si>
  <si>
    <t>Zestawienie wykonania dochodów z tytułu wpływów z wpłat gmin na rzecz jednostki samorządu terytorialnego na dofinansownie zadań bieżących                                                                                                                                                               za I półrocze 2017 roku</t>
  </si>
  <si>
    <t xml:space="preserve">0640                  0920 - 0970  </t>
  </si>
  <si>
    <t>Zestawienie wykonania dochodów z tytułu dotacji celowych otrzymanych z powiatu                                                                                                                                                            za I półrocze 2017 roku</t>
  </si>
  <si>
    <t>Wynagrodznia osobowe członków korpusów służby cywilnej</t>
  </si>
  <si>
    <t xml:space="preserve">Dotacje celowe z budżetu jednostki samorządu terytorialnego, udzielane w trybie art. 221 ustawy, na finansowanie lub dofinansowanie zadań zleconych do realizacji organizacjom prowadzącym działalność pożytku publicznego </t>
  </si>
  <si>
    <t>4190,      4210-4700</t>
  </si>
  <si>
    <t>4190     4210-4440</t>
  </si>
  <si>
    <t>Składki na ubezpieczenie zdrowotne oraz świadczenia dla osób nieobjętych obowiązkiem ubezpieczenia zdrowotnego</t>
  </si>
  <si>
    <t>4140      4210-4700</t>
  </si>
  <si>
    <t>4190       4210-4700</t>
  </si>
  <si>
    <t>Pomoc materialna dla uczniów o charakterze motywacyjnym</t>
  </si>
  <si>
    <t>Dotacja celowa z budżetu samorządu terytorialnego, udzielone w trybie art. 221 ustawy, na finansowanie lub dofinansowanie zadań zleconych do realizacji organizacjom prowadzacym działalność pożytku publicznego</t>
  </si>
  <si>
    <t>4190      4210-4300</t>
  </si>
  <si>
    <t>4190       4210-4440</t>
  </si>
  <si>
    <t>4190,         4210-4440</t>
  </si>
  <si>
    <t xml:space="preserve"> 4190,       4210-4700</t>
  </si>
  <si>
    <t>Dotacje celowe z budżetu jednostki samorządu terytorialnego, udzielane w trybie art. 221 ustawy, na finansowanie lub dofinansowanie zadań zleconych do realizacji organizacjom prowadzącym działalność pożytku publicznego na realizację działań w zakresie podniesienia poziomu świadomości prawnej i obywatelskiej oraz aktywności społecznej mieszkańców Powiatu Wrocławskiego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</si>
</sst>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_-* #,##0.0\ _z_ł_-;\-* #,##0.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\ _z_ł_-;_-@_-"/>
    <numFmt numFmtId="172" formatCode="_-* #,##0.00\ _z_ł_-;\-* #,##0.00\ _z_ł_-;_-* &quot;-&quot;\ _z_ł_-;_-@_-"/>
    <numFmt numFmtId="173" formatCode="_-* #,##0\ _z_ł_-;\-* #,##0\ _z_ł_-;_-* &quot;-&quot;??\ _z_ł_-;_-@_-"/>
    <numFmt numFmtId="174" formatCode="0.0%"/>
    <numFmt numFmtId="175" formatCode="0.000%"/>
    <numFmt numFmtId="176" formatCode="_-* #,##0.00000\ _z_ł_-;\-* #,##0.00000\ _z_ł_-;_-* &quot;-&quot;??\ _z_ł_-;_-@_-"/>
    <numFmt numFmtId="177" formatCode="[$-415]d\ mmmm\ yyyy"/>
    <numFmt numFmtId="178" formatCode="#,##0_ ;\-#,##0\ "/>
    <numFmt numFmtId="179" formatCode="0.0000000"/>
  </numFmts>
  <fonts count="3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4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1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3" fontId="2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vertical="center"/>
    </xf>
    <xf numFmtId="43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1" fontId="3" fillId="0" borderId="10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3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3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2" fillId="24" borderId="11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 wrapText="1"/>
    </xf>
    <xf numFmtId="41" fontId="3" fillId="24" borderId="10" xfId="0" applyNumberFormat="1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41" fontId="2" fillId="24" borderId="10" xfId="0" applyNumberFormat="1" applyFont="1" applyFill="1" applyBorder="1" applyAlignment="1">
      <alignment vertical="center"/>
    </xf>
    <xf numFmtId="43" fontId="2" fillId="24" borderId="11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41" fontId="2" fillId="24" borderId="10" xfId="0" applyNumberFormat="1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49" fontId="3" fillId="24" borderId="12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vertical="center" wrapText="1"/>
    </xf>
    <xf numFmtId="41" fontId="3" fillId="24" borderId="12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49" fontId="2" fillId="24" borderId="11" xfId="0" applyNumberFormat="1" applyFont="1" applyFill="1" applyBorder="1" applyAlignment="1">
      <alignment horizontal="center"/>
    </xf>
    <xf numFmtId="49" fontId="3" fillId="24" borderId="11" xfId="0" applyNumberFormat="1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 wrapText="1"/>
    </xf>
    <xf numFmtId="41" fontId="3" fillId="24" borderId="11" xfId="0" applyNumberFormat="1" applyFont="1" applyFill="1" applyBorder="1" applyAlignment="1">
      <alignment vertical="center"/>
    </xf>
    <xf numFmtId="43" fontId="3" fillId="24" borderId="11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vertical="center"/>
    </xf>
    <xf numFmtId="43" fontId="3" fillId="24" borderId="10" xfId="0" applyNumberFormat="1" applyFont="1" applyFill="1" applyBorder="1" applyAlignment="1">
      <alignment horizontal="center" vertical="center"/>
    </xf>
    <xf numFmtId="43" fontId="2" fillId="24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41" fontId="2" fillId="24" borderId="11" xfId="0" applyNumberFormat="1" applyFont="1" applyFill="1" applyBorder="1" applyAlignment="1">
      <alignment/>
    </xf>
    <xf numFmtId="43" fontId="2" fillId="24" borderId="11" xfId="0" applyNumberFormat="1" applyFont="1" applyFill="1" applyBorder="1" applyAlignment="1">
      <alignment horizontal="center"/>
    </xf>
    <xf numFmtId="43" fontId="2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1" fontId="3" fillId="24" borderId="10" xfId="0" applyNumberFormat="1" applyFont="1" applyFill="1" applyBorder="1" applyAlignment="1">
      <alignment vertical="center"/>
    </xf>
    <xf numFmtId="43" fontId="3" fillId="24" borderId="10" xfId="0" applyNumberFormat="1" applyFont="1" applyFill="1" applyBorder="1" applyAlignment="1">
      <alignment horizontal="center"/>
    </xf>
    <xf numFmtId="43" fontId="3" fillId="24" borderId="11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3" fontId="3" fillId="24" borderId="10" xfId="42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/>
    </xf>
    <xf numFmtId="0" fontId="0" fillId="24" borderId="0" xfId="0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19" xfId="0" applyFont="1" applyBorder="1" applyAlignment="1">
      <alignment horizontal="center" vertical="center"/>
    </xf>
    <xf numFmtId="0" fontId="3" fillId="24" borderId="20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49" fontId="1" fillId="24" borderId="10" xfId="0" applyNumberFormat="1" applyFont="1" applyFill="1" applyBorder="1" applyAlignment="1">
      <alignment horizontal="center" vertical="center"/>
    </xf>
    <xf numFmtId="43" fontId="2" fillId="24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24" borderId="10" xfId="0" applyFont="1" applyFill="1" applyBorder="1" applyAlignment="1">
      <alignment vertical="center" wrapText="1"/>
    </xf>
    <xf numFmtId="41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24" borderId="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43" fontId="2" fillId="24" borderId="10" xfId="0" applyNumberFormat="1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6" fillId="24" borderId="0" xfId="0" applyFont="1" applyFill="1" applyAlignment="1">
      <alignment/>
    </xf>
    <xf numFmtId="0" fontId="3" fillId="0" borderId="1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1" fontId="3" fillId="0" borderId="11" xfId="0" applyNumberFormat="1" applyFont="1" applyBorder="1" applyAlignment="1">
      <alignment vertical="center"/>
    </xf>
    <xf numFmtId="43" fontId="3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41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1" fontId="2" fillId="24" borderId="11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1" fontId="4" fillId="0" borderId="10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3" fontId="3" fillId="24" borderId="11" xfId="0" applyNumberFormat="1" applyFont="1" applyFill="1" applyBorder="1" applyAlignment="1">
      <alignment horizontal="center" vertical="center"/>
    </xf>
    <xf numFmtId="2" fontId="3" fillId="24" borderId="10" xfId="0" applyNumberFormat="1" applyFont="1" applyFill="1" applyBorder="1" applyAlignment="1">
      <alignment horizontal="center" vertical="center"/>
    </xf>
    <xf numFmtId="49" fontId="15" fillId="2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/>
    </xf>
    <xf numFmtId="0" fontId="8" fillId="24" borderId="10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24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41" fontId="2" fillId="0" borderId="10" xfId="0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1" fontId="14" fillId="0" borderId="10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vertical="center"/>
    </xf>
    <xf numFmtId="41" fontId="14" fillId="0" borderId="10" xfId="0" applyNumberFormat="1" applyFont="1" applyFill="1" applyBorder="1" applyAlignment="1">
      <alignment vertical="center"/>
    </xf>
    <xf numFmtId="41" fontId="10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1" fontId="1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9" fontId="6" fillId="0" borderId="2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right" vertical="center"/>
    </xf>
    <xf numFmtId="43" fontId="3" fillId="0" borderId="10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horizontal="left" vertical="center" wrapText="1"/>
    </xf>
    <xf numFmtId="9" fontId="3" fillId="24" borderId="0" xfId="54" applyFont="1" applyFill="1" applyBorder="1" applyAlignment="1">
      <alignment/>
    </xf>
    <xf numFmtId="0" fontId="0" fillId="24" borderId="10" xfId="0" applyFill="1" applyBorder="1" applyAlignment="1">
      <alignment horizontal="center" vertical="center" wrapText="1"/>
    </xf>
    <xf numFmtId="41" fontId="1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1" fontId="2" fillId="0" borderId="10" xfId="0" applyNumberFormat="1" applyFont="1" applyBorder="1" applyAlignment="1">
      <alignment/>
    </xf>
    <xf numFmtId="43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41" fontId="2" fillId="0" borderId="10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3" fontId="2" fillId="0" borderId="11" xfId="0" applyNumberFormat="1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/>
    </xf>
    <xf numFmtId="41" fontId="10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43" fontId="2" fillId="25" borderId="10" xfId="0" applyNumberFormat="1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vertical="center" wrapText="1"/>
    </xf>
    <xf numFmtId="41" fontId="2" fillId="25" borderId="10" xfId="0" applyNumberFormat="1" applyFont="1" applyFill="1" applyBorder="1" applyAlignment="1">
      <alignment vertical="center"/>
    </xf>
    <xf numFmtId="178" fontId="2" fillId="25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2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72" fontId="2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3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0" fontId="2" fillId="24" borderId="29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vertical="center"/>
    </xf>
    <xf numFmtId="172" fontId="2" fillId="24" borderId="10" xfId="0" applyNumberFormat="1" applyFont="1" applyFill="1" applyBorder="1" applyAlignment="1">
      <alignment horizontal="center" vertical="center"/>
    </xf>
    <xf numFmtId="173" fontId="3" fillId="2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72" fontId="2" fillId="24" borderId="10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72" fontId="2" fillId="24" borderId="10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vertical="center" wrapText="1"/>
    </xf>
    <xf numFmtId="41" fontId="14" fillId="25" borderId="10" xfId="0" applyNumberFormat="1" applyFont="1" applyFill="1" applyBorder="1" applyAlignment="1">
      <alignment horizontal="right" vertical="center"/>
    </xf>
    <xf numFmtId="49" fontId="3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vertical="center" wrapText="1"/>
    </xf>
    <xf numFmtId="41" fontId="3" fillId="25" borderId="10" xfId="0" applyNumberFormat="1" applyFont="1" applyFill="1" applyBorder="1" applyAlignment="1">
      <alignment vertical="center"/>
    </xf>
    <xf numFmtId="43" fontId="3" fillId="25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/>
    </xf>
    <xf numFmtId="49" fontId="2" fillId="24" borderId="19" xfId="0" applyNumberFormat="1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8" fillId="24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41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1" fontId="2" fillId="0" borderId="12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2" fillId="24" borderId="33" xfId="0" applyNumberFormat="1" applyFont="1" applyFill="1" applyBorder="1" applyAlignment="1">
      <alignment horizontal="center" vertical="center"/>
    </xf>
    <xf numFmtId="49" fontId="2" fillId="24" borderId="16" xfId="0" applyNumberFormat="1" applyFont="1" applyFill="1" applyBorder="1" applyAlignment="1">
      <alignment horizontal="center" vertical="center"/>
    </xf>
    <xf numFmtId="49" fontId="2" fillId="24" borderId="34" xfId="0" applyNumberFormat="1" applyFont="1" applyFill="1" applyBorder="1" applyAlignment="1">
      <alignment horizontal="center" vertical="center"/>
    </xf>
    <xf numFmtId="49" fontId="2" fillId="24" borderId="33" xfId="0" applyNumberFormat="1" applyFont="1" applyFill="1" applyBorder="1" applyAlignment="1">
      <alignment horizontal="center" vertical="center"/>
    </xf>
    <xf numFmtId="49" fontId="2" fillId="24" borderId="16" xfId="0" applyNumberFormat="1" applyFont="1" applyFill="1" applyBorder="1" applyAlignment="1">
      <alignment horizontal="center" vertical="center"/>
    </xf>
    <xf numFmtId="49" fontId="2" fillId="24" borderId="3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G32"/>
  <sheetViews>
    <sheetView tabSelected="1" zoomScalePageLayoutView="0" workbookViewId="0" topLeftCell="A1">
      <pane xSplit="7" ySplit="3" topLeftCell="H13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K26" sqref="K26"/>
    </sheetView>
  </sheetViews>
  <sheetFormatPr defaultColWidth="9.00390625" defaultRowHeight="12.75"/>
  <cols>
    <col min="1" max="1" width="7.625" style="1" customWidth="1"/>
    <col min="2" max="2" width="10.125" style="1" customWidth="1"/>
    <col min="3" max="3" width="7.375" style="1" customWidth="1"/>
    <col min="4" max="4" width="31.25390625" style="1" customWidth="1"/>
    <col min="5" max="5" width="21.875" style="1" customWidth="1"/>
    <col min="6" max="6" width="17.75390625" style="1" customWidth="1"/>
    <col min="7" max="7" width="12.25390625" style="15" customWidth="1"/>
    <col min="8" max="16384" width="9.125" style="1" customWidth="1"/>
  </cols>
  <sheetData>
    <row r="1" spans="6:7" ht="39" customHeight="1">
      <c r="F1" s="382" t="s">
        <v>0</v>
      </c>
      <c r="G1" s="383"/>
    </row>
    <row r="2" spans="1:7" ht="85.5" customHeight="1">
      <c r="A2" s="381" t="s">
        <v>349</v>
      </c>
      <c r="B2" s="381"/>
      <c r="C2" s="381"/>
      <c r="D2" s="381"/>
      <c r="E2" s="381"/>
      <c r="F2" s="381"/>
      <c r="G2" s="381"/>
    </row>
    <row r="3" spans="1:7" ht="21.75" customHeight="1">
      <c r="A3" s="144" t="s">
        <v>1</v>
      </c>
      <c r="B3" s="144" t="s">
        <v>2</v>
      </c>
      <c r="C3" s="144" t="s">
        <v>3</v>
      </c>
      <c r="D3" s="144" t="s">
        <v>4</v>
      </c>
      <c r="E3" s="144" t="s">
        <v>5</v>
      </c>
      <c r="F3" s="144" t="s">
        <v>6</v>
      </c>
      <c r="G3" s="144" t="s">
        <v>7</v>
      </c>
    </row>
    <row r="4" spans="1:7" ht="21" customHeight="1">
      <c r="A4" s="18" t="s">
        <v>8</v>
      </c>
      <c r="B4" s="278"/>
      <c r="C4" s="144"/>
      <c r="D4" s="164" t="s">
        <v>9</v>
      </c>
      <c r="E4" s="279">
        <f>E5</f>
        <v>74505</v>
      </c>
      <c r="F4" s="279">
        <f>F5</f>
        <v>37254</v>
      </c>
      <c r="G4" s="280">
        <f>F4/E4%</f>
        <v>50.002013287698816</v>
      </c>
    </row>
    <row r="5" spans="1:7" ht="15">
      <c r="A5" s="3"/>
      <c r="B5" s="7" t="s">
        <v>282</v>
      </c>
      <c r="C5" s="3">
        <v>2110</v>
      </c>
      <c r="D5" s="2" t="s">
        <v>36</v>
      </c>
      <c r="E5" s="4">
        <v>74505</v>
      </c>
      <c r="F5" s="4">
        <v>37254</v>
      </c>
      <c r="G5" s="3"/>
    </row>
    <row r="6" spans="1:7" s="6" customFormat="1" ht="15.75">
      <c r="A6" s="18" t="s">
        <v>49</v>
      </c>
      <c r="B6" s="8"/>
      <c r="C6" s="13"/>
      <c r="D6" s="12" t="s">
        <v>62</v>
      </c>
      <c r="E6" s="11">
        <f>E7</f>
        <v>116</v>
      </c>
      <c r="F6" s="11">
        <f>F7</f>
        <v>0</v>
      </c>
      <c r="G6" s="16">
        <f>F6/E6%</f>
        <v>0</v>
      </c>
    </row>
    <row r="7" spans="1:7" ht="15">
      <c r="A7" s="3"/>
      <c r="B7" s="7" t="s">
        <v>283</v>
      </c>
      <c r="C7" s="3">
        <v>2110</v>
      </c>
      <c r="D7" s="2" t="s">
        <v>36</v>
      </c>
      <c r="E7" s="4">
        <v>116</v>
      </c>
      <c r="F7" s="4">
        <v>0</v>
      </c>
      <c r="G7" s="3"/>
    </row>
    <row r="8" spans="1:7" s="6" customFormat="1" ht="31.5">
      <c r="A8" s="18" t="s">
        <v>10</v>
      </c>
      <c r="B8" s="8"/>
      <c r="C8" s="13"/>
      <c r="D8" s="12" t="s">
        <v>12</v>
      </c>
      <c r="E8" s="11">
        <f>E9</f>
        <v>430646</v>
      </c>
      <c r="F8" s="11">
        <f>F9</f>
        <v>221388</v>
      </c>
      <c r="G8" s="16">
        <f>F8/E8%</f>
        <v>51.40834931707249</v>
      </c>
    </row>
    <row r="9" spans="1:7" ht="30">
      <c r="A9" s="7"/>
      <c r="B9" s="7" t="s">
        <v>11</v>
      </c>
      <c r="C9" s="3">
        <v>2110</v>
      </c>
      <c r="D9" s="2" t="s">
        <v>13</v>
      </c>
      <c r="E9" s="4">
        <v>430646</v>
      </c>
      <c r="F9" s="4">
        <v>221388</v>
      </c>
      <c r="G9" s="17"/>
    </row>
    <row r="10" spans="1:7" s="6" customFormat="1" ht="20.25" customHeight="1">
      <c r="A10" s="18" t="s">
        <v>14</v>
      </c>
      <c r="B10" s="18"/>
      <c r="C10" s="13"/>
      <c r="D10" s="10" t="s">
        <v>15</v>
      </c>
      <c r="E10" s="11">
        <f>E11+E12</f>
        <v>845310</v>
      </c>
      <c r="F10" s="11">
        <f>F11+F12</f>
        <v>411261</v>
      </c>
      <c r="G10" s="16">
        <f>F10/E10%</f>
        <v>48.65209213188061</v>
      </c>
    </row>
    <row r="11" spans="1:7" s="6" customFormat="1" ht="30">
      <c r="A11" s="7"/>
      <c r="B11" s="7" t="s">
        <v>114</v>
      </c>
      <c r="C11" s="3">
        <v>2110</v>
      </c>
      <c r="D11" s="2" t="s">
        <v>313</v>
      </c>
      <c r="E11" s="4">
        <v>346950</v>
      </c>
      <c r="F11" s="4">
        <v>160974</v>
      </c>
      <c r="G11" s="17"/>
    </row>
    <row r="12" spans="1:7" ht="22.5" customHeight="1">
      <c r="A12" s="7"/>
      <c r="B12" s="7" t="s">
        <v>16</v>
      </c>
      <c r="C12" s="3">
        <v>2110</v>
      </c>
      <c r="D12" s="281" t="s">
        <v>17</v>
      </c>
      <c r="E12" s="4">
        <v>498360</v>
      </c>
      <c r="F12" s="4">
        <v>250287</v>
      </c>
      <c r="G12" s="17"/>
    </row>
    <row r="13" spans="1:7" s="6" customFormat="1" ht="15.75">
      <c r="A13" s="18" t="s">
        <v>18</v>
      </c>
      <c r="B13" s="18"/>
      <c r="C13" s="13"/>
      <c r="D13" s="12" t="s">
        <v>19</v>
      </c>
      <c r="E13" s="11">
        <f>E14</f>
        <v>36053</v>
      </c>
      <c r="F13" s="11">
        <f>F14</f>
        <v>36053</v>
      </c>
      <c r="G13" s="16">
        <f>F13/E13%</f>
        <v>100.00000000000001</v>
      </c>
    </row>
    <row r="14" spans="1:7" ht="15">
      <c r="A14" s="7"/>
      <c r="B14" s="7" t="s">
        <v>20</v>
      </c>
      <c r="C14" s="3">
        <v>2110</v>
      </c>
      <c r="D14" s="5" t="s">
        <v>363</v>
      </c>
      <c r="E14" s="4">
        <v>36053</v>
      </c>
      <c r="F14" s="4">
        <v>36053</v>
      </c>
      <c r="G14" s="17"/>
    </row>
    <row r="15" spans="1:7" ht="48.75" customHeight="1">
      <c r="A15" s="18" t="s">
        <v>91</v>
      </c>
      <c r="B15" s="18"/>
      <c r="C15" s="13"/>
      <c r="D15" s="12" t="s">
        <v>92</v>
      </c>
      <c r="E15" s="11">
        <f>E16+E17</f>
        <v>14195</v>
      </c>
      <c r="F15" s="11">
        <f>F16+F17</f>
        <v>14195</v>
      </c>
      <c r="G15" s="16">
        <f>F15/E15%</f>
        <v>100.00000000000001</v>
      </c>
    </row>
    <row r="16" spans="1:7" ht="24.75" customHeight="1">
      <c r="A16" s="7"/>
      <c r="B16" s="7" t="s">
        <v>160</v>
      </c>
      <c r="C16" s="3">
        <v>2110</v>
      </c>
      <c r="D16" s="2" t="s">
        <v>161</v>
      </c>
      <c r="E16" s="4">
        <v>3000</v>
      </c>
      <c r="F16" s="4">
        <v>3000</v>
      </c>
      <c r="G16" s="17"/>
    </row>
    <row r="17" spans="1:7" ht="15">
      <c r="A17" s="3"/>
      <c r="B17" s="7" t="s">
        <v>108</v>
      </c>
      <c r="C17" s="3">
        <v>2110</v>
      </c>
      <c r="D17" s="2" t="s">
        <v>36</v>
      </c>
      <c r="E17" s="4">
        <v>11195</v>
      </c>
      <c r="F17" s="4">
        <v>11195</v>
      </c>
      <c r="G17" s="3"/>
    </row>
    <row r="18" spans="1:7" ht="15.75">
      <c r="A18" s="56">
        <v>755</v>
      </c>
      <c r="B18" s="55"/>
      <c r="C18" s="56"/>
      <c r="D18" s="58" t="s">
        <v>298</v>
      </c>
      <c r="E18" s="57">
        <f>E19</f>
        <v>313020</v>
      </c>
      <c r="F18" s="57">
        <f>F19</f>
        <v>156510</v>
      </c>
      <c r="G18" s="277">
        <f>F18/E18%</f>
        <v>50</v>
      </c>
    </row>
    <row r="19" spans="1:7" ht="15">
      <c r="A19" s="3"/>
      <c r="B19" s="7" t="s">
        <v>299</v>
      </c>
      <c r="C19" s="3">
        <v>2110</v>
      </c>
      <c r="D19" s="2" t="s">
        <v>300</v>
      </c>
      <c r="E19" s="4">
        <v>313020</v>
      </c>
      <c r="F19" s="4">
        <v>156510</v>
      </c>
      <c r="G19" s="3"/>
    </row>
    <row r="20" spans="1:7" ht="15.75">
      <c r="A20" s="56">
        <v>801</v>
      </c>
      <c r="B20" s="55"/>
      <c r="C20" s="56"/>
      <c r="D20" s="58" t="s">
        <v>34</v>
      </c>
      <c r="E20" s="307">
        <f>E21+E22</f>
        <v>7400</v>
      </c>
      <c r="F20" s="307">
        <f>F21+F22</f>
        <v>7400</v>
      </c>
      <c r="G20" s="56"/>
    </row>
    <row r="21" spans="1:7" ht="16.5" customHeight="1">
      <c r="A21" s="3"/>
      <c r="B21" s="7" t="s">
        <v>75</v>
      </c>
      <c r="C21" s="3">
        <v>2110</v>
      </c>
      <c r="D21" s="2" t="s">
        <v>104</v>
      </c>
      <c r="E21" s="306">
        <v>3550</v>
      </c>
      <c r="F21" s="306">
        <v>3550</v>
      </c>
      <c r="G21" s="3"/>
    </row>
    <row r="22" spans="1:7" ht="16.5" customHeight="1">
      <c r="A22" s="3"/>
      <c r="B22" s="7" t="s">
        <v>76</v>
      </c>
      <c r="C22" s="3">
        <v>2110</v>
      </c>
      <c r="D22" s="2" t="s">
        <v>77</v>
      </c>
      <c r="E22" s="306">
        <v>3850</v>
      </c>
      <c r="F22" s="306">
        <v>3850</v>
      </c>
      <c r="G22" s="3"/>
    </row>
    <row r="23" spans="1:7" s="6" customFormat="1" ht="18.75" customHeight="1">
      <c r="A23" s="18" t="s">
        <v>22</v>
      </c>
      <c r="B23" s="18"/>
      <c r="C23" s="13"/>
      <c r="D23" s="10" t="s">
        <v>23</v>
      </c>
      <c r="E23" s="11">
        <f>E24</f>
        <v>7557000</v>
      </c>
      <c r="F23" s="11">
        <f>F24</f>
        <v>3208500</v>
      </c>
      <c r="G23" s="16">
        <f>F23/E23%</f>
        <v>42.45732433505359</v>
      </c>
    </row>
    <row r="24" spans="1:7" ht="60">
      <c r="A24" s="7"/>
      <c r="B24" s="7" t="s">
        <v>24</v>
      </c>
      <c r="C24" s="3">
        <v>2110</v>
      </c>
      <c r="D24" s="2" t="s">
        <v>112</v>
      </c>
      <c r="E24" s="4">
        <v>7557000</v>
      </c>
      <c r="F24" s="4">
        <v>3208500</v>
      </c>
      <c r="G24" s="17"/>
    </row>
    <row r="25" spans="1:7" ht="30" customHeight="1">
      <c r="A25" s="55" t="s">
        <v>93</v>
      </c>
      <c r="B25" s="55"/>
      <c r="C25" s="56"/>
      <c r="D25" s="58" t="s">
        <v>94</v>
      </c>
      <c r="E25" s="57">
        <f>E26</f>
        <v>9336</v>
      </c>
      <c r="F25" s="57">
        <f>F26</f>
        <v>0</v>
      </c>
      <c r="G25" s="63">
        <f>F25/E25%</f>
        <v>0</v>
      </c>
    </row>
    <row r="26" spans="1:7" ht="49.5" customHeight="1">
      <c r="A26" s="7"/>
      <c r="B26" s="7" t="s">
        <v>285</v>
      </c>
      <c r="C26" s="3">
        <v>2110</v>
      </c>
      <c r="D26" s="2" t="s">
        <v>290</v>
      </c>
      <c r="E26" s="4">
        <v>9336</v>
      </c>
      <c r="F26" s="4"/>
      <c r="G26" s="17"/>
    </row>
    <row r="27" spans="1:7" ht="36.75" customHeight="1">
      <c r="A27" s="55" t="s">
        <v>25</v>
      </c>
      <c r="B27" s="55"/>
      <c r="C27" s="56"/>
      <c r="D27" s="58" t="s">
        <v>309</v>
      </c>
      <c r="E27" s="57">
        <f>E28</f>
        <v>21000</v>
      </c>
      <c r="F27" s="57">
        <f>F28</f>
        <v>0</v>
      </c>
      <c r="G27" s="63">
        <f>F27/E27%</f>
        <v>0</v>
      </c>
    </row>
    <row r="28" spans="1:7" ht="36.75" customHeight="1">
      <c r="A28" s="55"/>
      <c r="B28" s="7" t="s">
        <v>376</v>
      </c>
      <c r="C28" s="3">
        <v>2110</v>
      </c>
      <c r="D28" s="2" t="s">
        <v>36</v>
      </c>
      <c r="E28" s="4">
        <v>21000</v>
      </c>
      <c r="F28" s="4">
        <v>0</v>
      </c>
      <c r="G28" s="17"/>
    </row>
    <row r="29" spans="1:7" ht="36.75" customHeight="1">
      <c r="A29" s="55" t="s">
        <v>346</v>
      </c>
      <c r="B29" s="7"/>
      <c r="C29" s="56"/>
      <c r="D29" s="58" t="s">
        <v>348</v>
      </c>
      <c r="E29" s="57">
        <f>E30</f>
        <v>1101000</v>
      </c>
      <c r="F29" s="57">
        <f>F30</f>
        <v>632563</v>
      </c>
      <c r="G29" s="63"/>
    </row>
    <row r="30" spans="1:7" ht="19.5" customHeight="1">
      <c r="A30" s="7"/>
      <c r="B30" s="7" t="s">
        <v>347</v>
      </c>
      <c r="C30" s="3">
        <v>2160</v>
      </c>
      <c r="D30" s="2" t="s">
        <v>37</v>
      </c>
      <c r="E30" s="4">
        <v>1101000</v>
      </c>
      <c r="F30" s="4">
        <v>632563</v>
      </c>
      <c r="G30" s="17"/>
    </row>
    <row r="31" spans="1:7" s="6" customFormat="1" ht="26.25" customHeight="1">
      <c r="A31" s="384" t="s">
        <v>29</v>
      </c>
      <c r="B31" s="385"/>
      <c r="C31" s="385"/>
      <c r="D31" s="385"/>
      <c r="E31" s="11">
        <f>E4+E6+E8+E10+E13+E15+E18+E20+E23+E25+E27+E30</f>
        <v>10409581</v>
      </c>
      <c r="F31" s="11">
        <f>F4+F6+F8+F10+F13+F15+F18+F20+F23+F25+F27+F30</f>
        <v>4725124</v>
      </c>
      <c r="G31" s="16">
        <f>F31/E31%</f>
        <v>45.392067173501026</v>
      </c>
    </row>
    <row r="32" spans="1:7" ht="15">
      <c r="A32" s="21"/>
      <c r="B32" s="21"/>
      <c r="C32" s="22"/>
      <c r="D32" s="23"/>
      <c r="E32" s="24"/>
      <c r="F32" s="24"/>
      <c r="G32" s="25"/>
    </row>
  </sheetData>
  <sheetProtection/>
  <mergeCells count="3">
    <mergeCell ref="A2:G2"/>
    <mergeCell ref="F1:G1"/>
    <mergeCell ref="A31:D31"/>
  </mergeCells>
  <printOptions/>
  <pageMargins left="0.75" right="0.75" top="1" bottom="1" header="0.5" footer="0.5"/>
  <pageSetup horizontalDpi="600" verticalDpi="600" orientation="portrait" paperSize="9" scale="81" r:id="rId1"/>
  <rowBreaks count="2" manualBreakCount="2">
    <brk id="31" max="6" man="1"/>
    <brk id="32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G69"/>
  <sheetViews>
    <sheetView tabSelected="1" zoomScaleSheetLayoutView="100" zoomScalePageLayoutView="0" workbookViewId="0" topLeftCell="A1">
      <selection activeCell="K26" sqref="K26"/>
    </sheetView>
  </sheetViews>
  <sheetFormatPr defaultColWidth="9.00390625" defaultRowHeight="12.75"/>
  <cols>
    <col min="1" max="1" width="5.875" style="1" bestFit="1" customWidth="1"/>
    <col min="2" max="2" width="9.00390625" style="1" bestFit="1" customWidth="1"/>
    <col min="3" max="3" width="11.125" style="113" customWidth="1"/>
    <col min="4" max="4" width="37.00390625" style="1" customWidth="1"/>
    <col min="5" max="6" width="20.875" style="1" bestFit="1" customWidth="1"/>
    <col min="7" max="7" width="13.375" style="15" bestFit="1" customWidth="1"/>
    <col min="8" max="16384" width="9.125" style="1" customWidth="1"/>
  </cols>
  <sheetData>
    <row r="1" spans="6:7" ht="39" customHeight="1">
      <c r="F1" s="382" t="s">
        <v>208</v>
      </c>
      <c r="G1" s="383"/>
    </row>
    <row r="2" spans="1:7" ht="48.75" customHeight="1" thickBot="1">
      <c r="A2" s="381" t="s">
        <v>388</v>
      </c>
      <c r="B2" s="381"/>
      <c r="C2" s="381"/>
      <c r="D2" s="381"/>
      <c r="E2" s="381"/>
      <c r="F2" s="381"/>
      <c r="G2" s="381"/>
    </row>
    <row r="3" spans="1:7" s="60" customFormat="1" ht="28.5" customHeight="1">
      <c r="A3" s="170" t="s">
        <v>1</v>
      </c>
      <c r="B3" s="171" t="s">
        <v>2</v>
      </c>
      <c r="C3" s="172" t="s">
        <v>3</v>
      </c>
      <c r="D3" s="173" t="s">
        <v>4</v>
      </c>
      <c r="E3" s="173" t="s">
        <v>5</v>
      </c>
      <c r="F3" s="173" t="s">
        <v>6</v>
      </c>
      <c r="G3" s="174" t="s">
        <v>7</v>
      </c>
    </row>
    <row r="4" spans="1:7" ht="31.5">
      <c r="A4" s="175">
        <v>600</v>
      </c>
      <c r="B4" s="175">
        <v>60014</v>
      </c>
      <c r="C4" s="169"/>
      <c r="D4" s="58" t="s">
        <v>51</v>
      </c>
      <c r="E4" s="176">
        <f>E5</f>
        <v>0</v>
      </c>
      <c r="F4" s="269">
        <f>F5</f>
        <v>20890</v>
      </c>
      <c r="G4" s="192" t="s">
        <v>247</v>
      </c>
    </row>
    <row r="5" spans="1:7" ht="23.25" customHeight="1">
      <c r="A5" s="55"/>
      <c r="B5" s="55"/>
      <c r="C5" s="148" t="s">
        <v>291</v>
      </c>
      <c r="D5" s="40" t="s">
        <v>128</v>
      </c>
      <c r="E5" s="4"/>
      <c r="F5" s="4">
        <v>20890</v>
      </c>
      <c r="G5" s="192" t="s">
        <v>247</v>
      </c>
    </row>
    <row r="6" spans="1:7" ht="47.25">
      <c r="A6" s="178" t="s">
        <v>10</v>
      </c>
      <c r="B6" s="178" t="s">
        <v>11</v>
      </c>
      <c r="C6" s="180"/>
      <c r="D6" s="181" t="s">
        <v>100</v>
      </c>
      <c r="E6" s="182">
        <f>E7+E8+E9</f>
        <v>13313467</v>
      </c>
      <c r="F6" s="182">
        <f>F7+F8+F9</f>
        <v>884259</v>
      </c>
      <c r="G6" s="177">
        <f>F6/E6%</f>
        <v>6.641838673577663</v>
      </c>
    </row>
    <row r="7" spans="1:7" ht="56.25" customHeight="1">
      <c r="A7" s="400"/>
      <c r="B7" s="400"/>
      <c r="C7" s="146" t="s">
        <v>159</v>
      </c>
      <c r="D7" s="26" t="s">
        <v>181</v>
      </c>
      <c r="E7" s="4">
        <v>12314467</v>
      </c>
      <c r="F7" s="4"/>
      <c r="G7" s="192" t="s">
        <v>247</v>
      </c>
    </row>
    <row r="8" spans="1:7" ht="29.25" customHeight="1">
      <c r="A8" s="402"/>
      <c r="B8" s="404"/>
      <c r="C8" s="148" t="s">
        <v>294</v>
      </c>
      <c r="D8" s="26" t="s">
        <v>128</v>
      </c>
      <c r="E8" s="4"/>
      <c r="F8" s="4">
        <v>42322</v>
      </c>
      <c r="G8" s="192" t="s">
        <v>247</v>
      </c>
    </row>
    <row r="9" spans="1:7" ht="70.5" customHeight="1">
      <c r="A9" s="403"/>
      <c r="B9" s="401"/>
      <c r="C9" s="148" t="s">
        <v>244</v>
      </c>
      <c r="D9" s="26" t="s">
        <v>265</v>
      </c>
      <c r="E9" s="4">
        <v>999000</v>
      </c>
      <c r="F9" s="4">
        <v>841937</v>
      </c>
      <c r="G9" s="192">
        <f>F9/E9%</f>
        <v>84.27797797797798</v>
      </c>
    </row>
    <row r="10" spans="1:7" s="6" customFormat="1" ht="47.25">
      <c r="A10" s="143" t="s">
        <v>14</v>
      </c>
      <c r="B10" s="143" t="s">
        <v>114</v>
      </c>
      <c r="C10" s="179"/>
      <c r="D10" s="181" t="s">
        <v>311</v>
      </c>
      <c r="E10" s="185">
        <f>E11+E12</f>
        <v>2500000</v>
      </c>
      <c r="F10" s="185">
        <f>F11+F12</f>
        <v>1247006</v>
      </c>
      <c r="G10" s="177">
        <f>F10/E10%</f>
        <v>49.88024</v>
      </c>
    </row>
    <row r="11" spans="1:7" s="6" customFormat="1" ht="30" customHeight="1">
      <c r="A11" s="400"/>
      <c r="B11" s="400"/>
      <c r="C11" s="249" t="s">
        <v>245</v>
      </c>
      <c r="D11" s="274" t="s">
        <v>249</v>
      </c>
      <c r="E11" s="4">
        <v>2500000</v>
      </c>
      <c r="F11" s="4">
        <v>1242064</v>
      </c>
      <c r="G11" s="192">
        <f>F11/E11%</f>
        <v>49.68256</v>
      </c>
    </row>
    <row r="12" spans="1:7" s="6" customFormat="1" ht="24" customHeight="1">
      <c r="A12" s="401"/>
      <c r="B12" s="401"/>
      <c r="C12" s="275" t="s">
        <v>455</v>
      </c>
      <c r="D12" s="241" t="s">
        <v>128</v>
      </c>
      <c r="E12" s="4"/>
      <c r="F12" s="4">
        <v>4942</v>
      </c>
      <c r="G12" s="192" t="s">
        <v>247</v>
      </c>
    </row>
    <row r="13" spans="1:7" s="6" customFormat="1" ht="24" customHeight="1">
      <c r="A13" s="143"/>
      <c r="B13" s="143"/>
      <c r="C13" s="275" t="s">
        <v>295</v>
      </c>
      <c r="D13" s="274" t="s">
        <v>362</v>
      </c>
      <c r="E13" s="4"/>
      <c r="F13" s="4">
        <v>100</v>
      </c>
      <c r="G13" s="192"/>
    </row>
    <row r="14" spans="1:7" s="6" customFormat="1" ht="31.5">
      <c r="A14" s="143" t="s">
        <v>14</v>
      </c>
      <c r="B14" s="143" t="s">
        <v>16</v>
      </c>
      <c r="C14" s="184"/>
      <c r="D14" s="181" t="s">
        <v>312</v>
      </c>
      <c r="E14" s="156">
        <f>E15</f>
        <v>0</v>
      </c>
      <c r="F14" s="185">
        <f>F15</f>
        <v>5</v>
      </c>
      <c r="G14" s="177" t="s">
        <v>247</v>
      </c>
    </row>
    <row r="15" spans="1:7" s="6" customFormat="1" ht="51">
      <c r="A15" s="143"/>
      <c r="B15" s="143"/>
      <c r="C15" s="184">
        <v>2360</v>
      </c>
      <c r="D15" s="191" t="s">
        <v>265</v>
      </c>
      <c r="E15" s="156"/>
      <c r="F15" s="156">
        <v>5</v>
      </c>
      <c r="G15" s="192" t="s">
        <v>247</v>
      </c>
    </row>
    <row r="16" spans="1:7" s="6" customFormat="1" ht="31.5">
      <c r="A16" s="143" t="s">
        <v>18</v>
      </c>
      <c r="B16" s="143" t="s">
        <v>52</v>
      </c>
      <c r="C16" s="186"/>
      <c r="D16" s="58" t="s">
        <v>255</v>
      </c>
      <c r="E16" s="185">
        <f>E17+E18</f>
        <v>188280</v>
      </c>
      <c r="F16" s="185">
        <f>F17+F18</f>
        <v>326584</v>
      </c>
      <c r="G16" s="177">
        <f>F16/E16%</f>
        <v>173.45655406840876</v>
      </c>
    </row>
    <row r="17" spans="1:7" s="6" customFormat="1" ht="18" customHeight="1">
      <c r="A17" s="283"/>
      <c r="B17" s="283"/>
      <c r="C17" s="245" t="s">
        <v>109</v>
      </c>
      <c r="D17" s="26" t="s">
        <v>365</v>
      </c>
      <c r="E17" s="4">
        <v>188280</v>
      </c>
      <c r="F17" s="4">
        <v>260772</v>
      </c>
      <c r="G17" s="192" t="s">
        <v>247</v>
      </c>
    </row>
    <row r="18" spans="1:7" s="6" customFormat="1" ht="19.5" customHeight="1">
      <c r="A18" s="211"/>
      <c r="B18" s="183"/>
      <c r="C18" s="148" t="s">
        <v>364</v>
      </c>
      <c r="D18" s="45" t="s">
        <v>128</v>
      </c>
      <c r="E18" s="4"/>
      <c r="F18" s="4">
        <v>65812</v>
      </c>
      <c r="G18" s="192" t="s">
        <v>247</v>
      </c>
    </row>
    <row r="19" spans="1:7" s="6" customFormat="1" ht="31.5">
      <c r="A19" s="56">
        <v>750</v>
      </c>
      <c r="B19" s="55" t="s">
        <v>74</v>
      </c>
      <c r="C19" s="187"/>
      <c r="D19" s="58" t="s">
        <v>256</v>
      </c>
      <c r="E19" s="57">
        <f>E20</f>
        <v>0</v>
      </c>
      <c r="F19" s="57">
        <f>F20</f>
        <v>3732</v>
      </c>
      <c r="G19" s="192" t="s">
        <v>247</v>
      </c>
    </row>
    <row r="20" spans="1:7" s="6" customFormat="1" ht="22.5" customHeight="1">
      <c r="A20" s="56"/>
      <c r="B20" s="55"/>
      <c r="C20" s="148" t="s">
        <v>129</v>
      </c>
      <c r="D20" s="2" t="s">
        <v>254</v>
      </c>
      <c r="E20" s="4"/>
      <c r="F20" s="4">
        <v>3732</v>
      </c>
      <c r="G20" s="192"/>
    </row>
    <row r="21" spans="1:7" s="6" customFormat="1" ht="50.25" customHeight="1">
      <c r="A21" s="55" t="s">
        <v>297</v>
      </c>
      <c r="B21" s="55" t="s">
        <v>299</v>
      </c>
      <c r="C21" s="55"/>
      <c r="D21" s="58" t="s">
        <v>383</v>
      </c>
      <c r="E21" s="57">
        <f>E22</f>
        <v>0</v>
      </c>
      <c r="F21" s="57">
        <f>F22</f>
        <v>50</v>
      </c>
      <c r="G21" s="192"/>
    </row>
    <row r="22" spans="1:7" s="6" customFormat="1" ht="22.5" customHeight="1">
      <c r="A22" s="56"/>
      <c r="B22" s="55"/>
      <c r="C22" s="256" t="s">
        <v>366</v>
      </c>
      <c r="D22" s="242" t="s">
        <v>254</v>
      </c>
      <c r="E22" s="42"/>
      <c r="F22" s="42">
        <v>50</v>
      </c>
      <c r="G22" s="192"/>
    </row>
    <row r="23" spans="1:7" ht="156" customHeight="1">
      <c r="A23" s="284">
        <v>756</v>
      </c>
      <c r="B23" s="55" t="s">
        <v>53</v>
      </c>
      <c r="C23" s="187"/>
      <c r="D23" s="188" t="s">
        <v>266</v>
      </c>
      <c r="E23" s="57">
        <f>E24+E25+E26+E27+E28</f>
        <v>5470000</v>
      </c>
      <c r="F23" s="57">
        <f>F24+F25+F26+F27+F28</f>
        <v>3446060</v>
      </c>
      <c r="G23" s="177">
        <f>F23/E23%</f>
        <v>62.99926873857404</v>
      </c>
    </row>
    <row r="24" spans="1:7" s="6" customFormat="1" ht="36.75" customHeight="1">
      <c r="A24" s="284"/>
      <c r="B24" s="285"/>
      <c r="C24" s="146" t="s">
        <v>122</v>
      </c>
      <c r="D24" s="2" t="s">
        <v>123</v>
      </c>
      <c r="E24" s="4">
        <v>3550000</v>
      </c>
      <c r="F24" s="4">
        <v>1892500</v>
      </c>
      <c r="G24" s="192">
        <f>F24/E24%</f>
        <v>53.309859154929576</v>
      </c>
    </row>
    <row r="25" spans="1:7" ht="93.75" customHeight="1">
      <c r="A25" s="284"/>
      <c r="B25" s="285"/>
      <c r="C25" s="146" t="s">
        <v>163</v>
      </c>
      <c r="D25" s="2" t="s">
        <v>164</v>
      </c>
      <c r="E25" s="4">
        <v>1360000</v>
      </c>
      <c r="F25" s="4">
        <v>1284677</v>
      </c>
      <c r="G25" s="192">
        <f aca="true" t="shared" si="0" ref="G25:G31">F25/E25%</f>
        <v>94.46154411764707</v>
      </c>
    </row>
    <row r="26" spans="1:7" ht="24.75" customHeight="1">
      <c r="A26" s="284"/>
      <c r="B26" s="285"/>
      <c r="C26" s="148" t="s">
        <v>444</v>
      </c>
      <c r="D26" s="2" t="s">
        <v>128</v>
      </c>
      <c r="E26" s="4"/>
      <c r="F26" s="4">
        <v>1315</v>
      </c>
      <c r="G26" s="192"/>
    </row>
    <row r="27" spans="1:7" ht="36.75" customHeight="1">
      <c r="A27" s="284"/>
      <c r="B27" s="285"/>
      <c r="C27" s="146" t="s">
        <v>302</v>
      </c>
      <c r="D27" s="2" t="s">
        <v>303</v>
      </c>
      <c r="E27" s="4">
        <v>400000</v>
      </c>
      <c r="F27" s="4">
        <v>201960</v>
      </c>
      <c r="G27" s="192">
        <f t="shared" si="0"/>
        <v>50.49</v>
      </c>
    </row>
    <row r="28" spans="1:7" ht="27.75" customHeight="1">
      <c r="A28" s="55"/>
      <c r="B28" s="55"/>
      <c r="C28" s="146" t="s">
        <v>245</v>
      </c>
      <c r="D28" s="2" t="s">
        <v>249</v>
      </c>
      <c r="E28" s="4">
        <v>160000</v>
      </c>
      <c r="F28" s="4">
        <v>65608</v>
      </c>
      <c r="G28" s="192">
        <f t="shared" si="0"/>
        <v>41.005</v>
      </c>
    </row>
    <row r="29" spans="1:7" ht="63.75">
      <c r="A29" s="55" t="s">
        <v>43</v>
      </c>
      <c r="B29" s="55" t="s">
        <v>66</v>
      </c>
      <c r="C29" s="187"/>
      <c r="D29" s="167" t="s">
        <v>257</v>
      </c>
      <c r="E29" s="57">
        <f>E30+E31</f>
        <v>52100284</v>
      </c>
      <c r="F29" s="57">
        <f>F30+F31</f>
        <v>24683407</v>
      </c>
      <c r="G29" s="63">
        <f t="shared" si="0"/>
        <v>47.3767225529903</v>
      </c>
    </row>
    <row r="30" spans="1:7" ht="23.25" customHeight="1">
      <c r="A30" s="399"/>
      <c r="B30" s="399"/>
      <c r="C30" s="148" t="s">
        <v>124</v>
      </c>
      <c r="D30" s="151" t="s">
        <v>126</v>
      </c>
      <c r="E30" s="4">
        <v>49800284</v>
      </c>
      <c r="F30" s="4">
        <v>22726602</v>
      </c>
      <c r="G30" s="43">
        <f t="shared" si="0"/>
        <v>45.635486737384866</v>
      </c>
    </row>
    <row r="31" spans="1:7" ht="24.75" customHeight="1">
      <c r="A31" s="399"/>
      <c r="B31" s="399"/>
      <c r="C31" s="148" t="s">
        <v>125</v>
      </c>
      <c r="D31" s="151" t="s">
        <v>127</v>
      </c>
      <c r="E31" s="4">
        <v>2300000</v>
      </c>
      <c r="F31" s="4">
        <v>1956805</v>
      </c>
      <c r="G31" s="43">
        <f t="shared" si="0"/>
        <v>85.07847826086956</v>
      </c>
    </row>
    <row r="32" spans="1:7" ht="36" customHeight="1">
      <c r="A32" s="55" t="s">
        <v>43</v>
      </c>
      <c r="B32" s="55" t="s">
        <v>367</v>
      </c>
      <c r="C32" s="55"/>
      <c r="D32" s="58" t="s">
        <v>368</v>
      </c>
      <c r="E32" s="57">
        <f>E33</f>
        <v>0</v>
      </c>
      <c r="F32" s="57">
        <f>F33</f>
        <v>113307</v>
      </c>
      <c r="G32" s="63" t="s">
        <v>247</v>
      </c>
    </row>
    <row r="33" spans="1:7" ht="24.75" customHeight="1">
      <c r="A33" s="55"/>
      <c r="B33" s="55"/>
      <c r="C33" s="146" t="s">
        <v>129</v>
      </c>
      <c r="D33" s="2" t="s">
        <v>254</v>
      </c>
      <c r="E33" s="4"/>
      <c r="F33" s="4">
        <v>113307</v>
      </c>
      <c r="G33" s="43" t="s">
        <v>247</v>
      </c>
    </row>
    <row r="34" spans="1:7" ht="31.5">
      <c r="A34" s="55" t="s">
        <v>33</v>
      </c>
      <c r="B34" s="55" t="s">
        <v>75</v>
      </c>
      <c r="C34" s="148"/>
      <c r="D34" s="317" t="s">
        <v>258</v>
      </c>
      <c r="E34" s="57">
        <f>E35</f>
        <v>0</v>
      </c>
      <c r="F34" s="57">
        <f>F35</f>
        <v>48742</v>
      </c>
      <c r="G34" s="43" t="s">
        <v>247</v>
      </c>
    </row>
    <row r="35" spans="1:7" s="6" customFormat="1" ht="26.25" customHeight="1">
      <c r="A35" s="55"/>
      <c r="B35" s="55"/>
      <c r="C35" s="148" t="s">
        <v>369</v>
      </c>
      <c r="D35" s="40" t="s">
        <v>254</v>
      </c>
      <c r="E35" s="4"/>
      <c r="F35" s="4">
        <v>48742</v>
      </c>
      <c r="G35" s="43" t="s">
        <v>247</v>
      </c>
    </row>
    <row r="36" spans="1:7" s="6" customFormat="1" ht="36.75" customHeight="1">
      <c r="A36" s="55" t="s">
        <v>33</v>
      </c>
      <c r="B36" s="318" t="s">
        <v>76</v>
      </c>
      <c r="C36" s="318"/>
      <c r="D36" s="58" t="s">
        <v>384</v>
      </c>
      <c r="E36" s="57">
        <f>E37</f>
        <v>0</v>
      </c>
      <c r="F36" s="57">
        <f>F37</f>
        <v>8632</v>
      </c>
      <c r="G36" s="43" t="s">
        <v>247</v>
      </c>
    </row>
    <row r="37" spans="1:7" s="6" customFormat="1" ht="26.25" customHeight="1">
      <c r="A37" s="55"/>
      <c r="B37" s="245"/>
      <c r="C37" s="146" t="s">
        <v>369</v>
      </c>
      <c r="D37" s="26" t="s">
        <v>128</v>
      </c>
      <c r="E37" s="4"/>
      <c r="F37" s="4">
        <v>8632</v>
      </c>
      <c r="G37" s="43"/>
    </row>
    <row r="38" spans="1:7" ht="31.5">
      <c r="A38" s="55" t="s">
        <v>33</v>
      </c>
      <c r="B38" s="55" t="s">
        <v>54</v>
      </c>
      <c r="C38" s="187"/>
      <c r="D38" s="58" t="s">
        <v>113</v>
      </c>
      <c r="E38" s="57">
        <f>E39</f>
        <v>0</v>
      </c>
      <c r="F38" s="57">
        <f>F39</f>
        <v>7297</v>
      </c>
      <c r="G38" s="43" t="s">
        <v>247</v>
      </c>
    </row>
    <row r="39" spans="1:7" ht="26.25" customHeight="1">
      <c r="A39" s="55"/>
      <c r="B39" s="55"/>
      <c r="C39" s="148" t="s">
        <v>370</v>
      </c>
      <c r="D39" s="2" t="s">
        <v>254</v>
      </c>
      <c r="E39" s="4"/>
      <c r="F39" s="4">
        <v>7297</v>
      </c>
      <c r="G39" s="17" t="s">
        <v>247</v>
      </c>
    </row>
    <row r="40" spans="1:7" ht="31.5">
      <c r="A40" s="55" t="s">
        <v>33</v>
      </c>
      <c r="B40" s="55" t="s">
        <v>55</v>
      </c>
      <c r="C40" s="148"/>
      <c r="D40" s="58" t="s">
        <v>56</v>
      </c>
      <c r="E40" s="57">
        <f>E42</f>
        <v>0</v>
      </c>
      <c r="F40" s="57">
        <f>F41+F42+F43</f>
        <v>509494</v>
      </c>
      <c r="G40" s="17" t="s">
        <v>247</v>
      </c>
    </row>
    <row r="41" spans="1:7" ht="30">
      <c r="A41" s="55"/>
      <c r="B41" s="55"/>
      <c r="C41" s="148" t="s">
        <v>295</v>
      </c>
      <c r="D41" s="151" t="s">
        <v>296</v>
      </c>
      <c r="E41" s="42"/>
      <c r="F41" s="42">
        <v>3271</v>
      </c>
      <c r="G41" s="17"/>
    </row>
    <row r="42" spans="1:7" ht="25.5">
      <c r="A42" s="55"/>
      <c r="B42" s="55"/>
      <c r="C42" s="148" t="s">
        <v>385</v>
      </c>
      <c r="D42" s="2" t="s">
        <v>254</v>
      </c>
      <c r="E42" s="4"/>
      <c r="F42" s="4">
        <v>21569</v>
      </c>
      <c r="G42" s="43" t="s">
        <v>247</v>
      </c>
    </row>
    <row r="43" spans="1:7" ht="51.75" customHeight="1">
      <c r="A43" s="183"/>
      <c r="B43" s="183"/>
      <c r="C43" s="148" t="s">
        <v>371</v>
      </c>
      <c r="D43" s="26" t="s">
        <v>372</v>
      </c>
      <c r="E43" s="4"/>
      <c r="F43" s="4">
        <v>484654</v>
      </c>
      <c r="G43" s="43"/>
    </row>
    <row r="44" spans="1:7" ht="47.25">
      <c r="A44" s="55" t="s">
        <v>93</v>
      </c>
      <c r="B44" s="55" t="s">
        <v>97</v>
      </c>
      <c r="C44" s="148"/>
      <c r="D44" s="58" t="s">
        <v>111</v>
      </c>
      <c r="E44" s="57">
        <f>E45</f>
        <v>0</v>
      </c>
      <c r="F44" s="57">
        <f>F45</f>
        <v>1265</v>
      </c>
      <c r="G44" s="43" t="s">
        <v>247</v>
      </c>
    </row>
    <row r="45" spans="1:7" ht="36.75" customHeight="1">
      <c r="A45" s="55"/>
      <c r="B45" s="55"/>
      <c r="C45" s="148" t="s">
        <v>109</v>
      </c>
      <c r="D45" s="2" t="s">
        <v>254</v>
      </c>
      <c r="E45" s="4"/>
      <c r="F45" s="4">
        <v>1265</v>
      </c>
      <c r="G45" s="43" t="s">
        <v>247</v>
      </c>
    </row>
    <row r="46" spans="1:7" ht="47.25">
      <c r="A46" s="55" t="s">
        <v>25</v>
      </c>
      <c r="B46" s="55" t="s">
        <v>287</v>
      </c>
      <c r="C46" s="148"/>
      <c r="D46" s="58" t="s">
        <v>288</v>
      </c>
      <c r="E46" s="57">
        <f>E47</f>
        <v>0</v>
      </c>
      <c r="F46" s="57">
        <f>F47</f>
        <v>11938</v>
      </c>
      <c r="G46" s="43" t="s">
        <v>247</v>
      </c>
    </row>
    <row r="47" spans="1:7" ht="32.25" customHeight="1">
      <c r="A47" s="55"/>
      <c r="B47" s="55"/>
      <c r="C47" s="148" t="s">
        <v>129</v>
      </c>
      <c r="D47" s="151" t="s">
        <v>254</v>
      </c>
      <c r="E47" s="42"/>
      <c r="F47" s="42">
        <v>11938</v>
      </c>
      <c r="G47" s="43" t="s">
        <v>247</v>
      </c>
    </row>
    <row r="48" spans="1:7" ht="63">
      <c r="A48" s="55" t="s">
        <v>38</v>
      </c>
      <c r="B48" s="55" t="s">
        <v>57</v>
      </c>
      <c r="C48" s="148"/>
      <c r="D48" s="58" t="s">
        <v>58</v>
      </c>
      <c r="E48" s="57">
        <f>E49</f>
        <v>0</v>
      </c>
      <c r="F48" s="57">
        <f>F49</f>
        <v>94440</v>
      </c>
      <c r="G48" s="43" t="s">
        <v>247</v>
      </c>
    </row>
    <row r="49" spans="1:7" ht="15.75">
      <c r="A49" s="55"/>
      <c r="B49" s="55"/>
      <c r="C49" s="148" t="s">
        <v>446</v>
      </c>
      <c r="D49" s="26" t="s">
        <v>128</v>
      </c>
      <c r="E49" s="4"/>
      <c r="F49" s="4">
        <v>94440</v>
      </c>
      <c r="G49" s="43" t="s">
        <v>247</v>
      </c>
    </row>
    <row r="50" spans="1:7" ht="60">
      <c r="A50" s="55" t="s">
        <v>38</v>
      </c>
      <c r="B50" s="55" t="s">
        <v>59</v>
      </c>
      <c r="C50" s="148"/>
      <c r="D50" s="2" t="s">
        <v>162</v>
      </c>
      <c r="E50" s="36">
        <f>E51</f>
        <v>0</v>
      </c>
      <c r="F50" s="189">
        <f>F51</f>
        <v>1633</v>
      </c>
      <c r="G50" s="43" t="s">
        <v>247</v>
      </c>
    </row>
    <row r="51" spans="1:7" ht="15.75">
      <c r="A51" s="55"/>
      <c r="B51" s="55"/>
      <c r="C51" s="148" t="s">
        <v>308</v>
      </c>
      <c r="D51" s="26" t="s">
        <v>128</v>
      </c>
      <c r="E51" s="4"/>
      <c r="F51" s="4">
        <v>1633</v>
      </c>
      <c r="G51" s="43" t="s">
        <v>247</v>
      </c>
    </row>
    <row r="52" spans="1:7" ht="47.25">
      <c r="A52" s="55" t="s">
        <v>38</v>
      </c>
      <c r="B52" s="55" t="s">
        <v>80</v>
      </c>
      <c r="C52" s="148"/>
      <c r="D52" s="155" t="s">
        <v>259</v>
      </c>
      <c r="E52" s="11">
        <f>E53</f>
        <v>0</v>
      </c>
      <c r="F52" s="11">
        <f>F53</f>
        <v>1696</v>
      </c>
      <c r="G52" s="43" t="s">
        <v>247</v>
      </c>
    </row>
    <row r="53" spans="1:7" ht="38.25">
      <c r="A53" s="55"/>
      <c r="B53" s="55"/>
      <c r="C53" s="148" t="s">
        <v>371</v>
      </c>
      <c r="D53" s="26" t="s">
        <v>372</v>
      </c>
      <c r="E53" s="4"/>
      <c r="F53" s="4">
        <v>1696</v>
      </c>
      <c r="G53" s="17" t="s">
        <v>247</v>
      </c>
    </row>
    <row r="54" spans="1:7" ht="63">
      <c r="A54" s="55" t="s">
        <v>38</v>
      </c>
      <c r="B54" s="55" t="s">
        <v>98</v>
      </c>
      <c r="C54" s="148"/>
      <c r="D54" s="155" t="s">
        <v>99</v>
      </c>
      <c r="E54" s="57">
        <f>E55</f>
        <v>0</v>
      </c>
      <c r="F54" s="57">
        <f>F55</f>
        <v>31258</v>
      </c>
      <c r="G54" s="43" t="s">
        <v>247</v>
      </c>
    </row>
    <row r="55" spans="1:7" ht="20.25" customHeight="1">
      <c r="A55" s="55"/>
      <c r="B55" s="55"/>
      <c r="C55" s="148" t="s">
        <v>246</v>
      </c>
      <c r="D55" s="26" t="s">
        <v>128</v>
      </c>
      <c r="E55" s="4"/>
      <c r="F55" s="4">
        <v>31258</v>
      </c>
      <c r="G55" s="17" t="s">
        <v>247</v>
      </c>
    </row>
    <row r="56" spans="1:7" ht="50.25" customHeight="1">
      <c r="A56" s="55" t="s">
        <v>346</v>
      </c>
      <c r="B56" s="55" t="s">
        <v>347</v>
      </c>
      <c r="C56" s="187"/>
      <c r="D56" s="58" t="s">
        <v>386</v>
      </c>
      <c r="E56" s="57">
        <f>E57</f>
        <v>0</v>
      </c>
      <c r="F56" s="57">
        <f>F57</f>
        <v>16627</v>
      </c>
      <c r="G56" s="63"/>
    </row>
    <row r="57" spans="1:7" ht="36.75" customHeight="1">
      <c r="A57" s="55"/>
      <c r="B57" s="55"/>
      <c r="C57" s="148" t="s">
        <v>364</v>
      </c>
      <c r="D57" s="26" t="s">
        <v>128</v>
      </c>
      <c r="E57" s="4"/>
      <c r="F57" s="4">
        <v>16627</v>
      </c>
      <c r="G57" s="17"/>
    </row>
    <row r="58" spans="1:7" ht="48.75" customHeight="1">
      <c r="A58" s="55" t="s">
        <v>346</v>
      </c>
      <c r="B58" s="55" t="s">
        <v>379</v>
      </c>
      <c r="C58" s="187"/>
      <c r="D58" s="58" t="s">
        <v>387</v>
      </c>
      <c r="E58" s="57">
        <f>E59</f>
        <v>0</v>
      </c>
      <c r="F58" s="57">
        <f>F59</f>
        <v>1491</v>
      </c>
      <c r="G58" s="63"/>
    </row>
    <row r="59" spans="1:7" ht="20.25" customHeight="1">
      <c r="A59" s="55"/>
      <c r="B59" s="55"/>
      <c r="C59" s="148" t="s">
        <v>449</v>
      </c>
      <c r="D59" s="26" t="s">
        <v>128</v>
      </c>
      <c r="E59" s="4"/>
      <c r="F59" s="4">
        <v>1491</v>
      </c>
      <c r="G59" s="17"/>
    </row>
    <row r="60" spans="1:7" ht="94.5">
      <c r="A60" s="55" t="s">
        <v>189</v>
      </c>
      <c r="B60" s="55" t="s">
        <v>190</v>
      </c>
      <c r="C60" s="148"/>
      <c r="D60" s="155" t="s">
        <v>260</v>
      </c>
      <c r="E60" s="57">
        <f>E61+E62+E63</f>
        <v>470000</v>
      </c>
      <c r="F60" s="57">
        <f>F61+F62+F63</f>
        <v>484198</v>
      </c>
      <c r="G60" s="63">
        <f>F60/E60%</f>
        <v>103.02085106382978</v>
      </c>
    </row>
    <row r="61" spans="1:7" ht="38.25">
      <c r="A61" s="183"/>
      <c r="B61" s="55"/>
      <c r="C61" s="148" t="s">
        <v>248</v>
      </c>
      <c r="D61" s="44" t="s">
        <v>261</v>
      </c>
      <c r="E61" s="4">
        <v>1000</v>
      </c>
      <c r="F61" s="4">
        <v>179</v>
      </c>
      <c r="G61" s="43">
        <f>F61/E61%</f>
        <v>17.9</v>
      </c>
    </row>
    <row r="62" spans="1:7" ht="25.5">
      <c r="A62" s="183"/>
      <c r="B62" s="55"/>
      <c r="C62" s="148" t="s">
        <v>245</v>
      </c>
      <c r="D62" s="26" t="s">
        <v>262</v>
      </c>
      <c r="E62" s="4">
        <v>469000</v>
      </c>
      <c r="F62" s="4">
        <v>480887</v>
      </c>
      <c r="G62" s="43">
        <f>F62/E62%</f>
        <v>102.53454157782517</v>
      </c>
    </row>
    <row r="63" spans="1:7" ht="15.75">
      <c r="A63" s="55"/>
      <c r="B63" s="55"/>
      <c r="C63" s="148" t="s">
        <v>109</v>
      </c>
      <c r="D63" s="26" t="s">
        <v>254</v>
      </c>
      <c r="E63" s="4"/>
      <c r="F63" s="4">
        <v>3132</v>
      </c>
      <c r="G63" s="17" t="s">
        <v>247</v>
      </c>
    </row>
    <row r="64" spans="1:7" ht="63">
      <c r="A64" s="55" t="s">
        <v>87</v>
      </c>
      <c r="B64" s="55" t="s">
        <v>105</v>
      </c>
      <c r="C64" s="187"/>
      <c r="D64" s="155" t="s">
        <v>263</v>
      </c>
      <c r="E64" s="57">
        <f>E65</f>
        <v>0</v>
      </c>
      <c r="F64" s="57">
        <f>F65</f>
        <v>102</v>
      </c>
      <c r="G64" s="43" t="s">
        <v>247</v>
      </c>
    </row>
    <row r="65" spans="1:7" ht="15.75">
      <c r="A65" s="55"/>
      <c r="B65" s="55"/>
      <c r="C65" s="148" t="s">
        <v>359</v>
      </c>
      <c r="D65" s="133" t="s">
        <v>254</v>
      </c>
      <c r="E65" s="42"/>
      <c r="F65" s="42">
        <v>102</v>
      </c>
      <c r="G65" s="17" t="s">
        <v>247</v>
      </c>
    </row>
    <row r="66" spans="1:7" ht="31.5">
      <c r="A66" s="55" t="s">
        <v>88</v>
      </c>
      <c r="B66" s="55" t="s">
        <v>139</v>
      </c>
      <c r="C66" s="187"/>
      <c r="D66" s="155" t="s">
        <v>264</v>
      </c>
      <c r="E66" s="57">
        <f>E67+E68</f>
        <v>284000</v>
      </c>
      <c r="F66" s="57">
        <f>F67+F68</f>
        <v>95178</v>
      </c>
      <c r="G66" s="63">
        <f>F66/E66%</f>
        <v>33.51338028169014</v>
      </c>
    </row>
    <row r="67" spans="1:7" ht="76.5">
      <c r="A67" s="41"/>
      <c r="B67" s="41"/>
      <c r="C67" s="193" t="s">
        <v>251</v>
      </c>
      <c r="D67" s="44" t="s">
        <v>252</v>
      </c>
      <c r="E67" s="4">
        <v>284000</v>
      </c>
      <c r="F67" s="4">
        <v>70531</v>
      </c>
      <c r="G67" s="43">
        <f>F67/E67%</f>
        <v>24.83485915492958</v>
      </c>
    </row>
    <row r="68" spans="1:7" ht="15.75">
      <c r="A68" s="55"/>
      <c r="B68" s="55"/>
      <c r="C68" s="148" t="s">
        <v>308</v>
      </c>
      <c r="D68" s="133" t="s">
        <v>254</v>
      </c>
      <c r="E68" s="4"/>
      <c r="F68" s="4">
        <v>24647</v>
      </c>
      <c r="G68" s="43" t="s">
        <v>247</v>
      </c>
    </row>
    <row r="69" spans="1:7" ht="27" customHeight="1" thickBot="1">
      <c r="A69" s="379" t="s">
        <v>29</v>
      </c>
      <c r="B69" s="380"/>
      <c r="C69" s="380"/>
      <c r="D69" s="376"/>
      <c r="E69" s="190">
        <f>E4+E6+E10+E14+E16+E19+E21+E23+E29+E32+E34+E36+E38+E40+E44+E46+E48+E50+E52+E54+E56+E58+E60+E64+E66</f>
        <v>74326031</v>
      </c>
      <c r="F69" s="190">
        <f>F4+F6+F10+F14+F16+F19+F21+F23+F29+F32+F34+F36+F38+F40+F44+F46+F48+F50+F52+F54+F56+F58+F60+F64+F66</f>
        <v>32039291</v>
      </c>
      <c r="G69" s="286">
        <f>F69/E69%</f>
        <v>43.10641987596512</v>
      </c>
    </row>
  </sheetData>
  <sheetProtection/>
  <mergeCells count="9">
    <mergeCell ref="A69:D69"/>
    <mergeCell ref="A30:A31"/>
    <mergeCell ref="B30:B31"/>
    <mergeCell ref="F1:G1"/>
    <mergeCell ref="A2:G2"/>
    <mergeCell ref="A11:A12"/>
    <mergeCell ref="B11:B12"/>
    <mergeCell ref="A7:A9"/>
    <mergeCell ref="B7:B9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portrait" paperSize="9" scale="70" r:id="rId1"/>
  <rowBreaks count="1" manualBreakCount="1">
    <brk id="2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G30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8.25390625" style="0" customWidth="1"/>
    <col min="2" max="2" width="11.375" style="0" customWidth="1"/>
    <col min="3" max="3" width="9.75390625" style="0" customWidth="1"/>
    <col min="4" max="4" width="41.375" style="0" bestFit="1" customWidth="1"/>
    <col min="5" max="5" width="22.00390625" style="0" customWidth="1"/>
    <col min="6" max="6" width="19.00390625" style="0" customWidth="1"/>
    <col min="7" max="7" width="13.625" style="0" bestFit="1" customWidth="1"/>
  </cols>
  <sheetData>
    <row r="1" spans="1:7" ht="33.75" customHeight="1">
      <c r="A1" s="1"/>
      <c r="B1" s="1"/>
      <c r="C1" s="1"/>
      <c r="D1" s="1"/>
      <c r="E1" s="1"/>
      <c r="F1" s="382" t="s">
        <v>324</v>
      </c>
      <c r="G1" s="383"/>
    </row>
    <row r="2" spans="1:7" ht="52.5" customHeight="1" thickBot="1">
      <c r="A2" s="381" t="s">
        <v>382</v>
      </c>
      <c r="B2" s="381"/>
      <c r="C2" s="381"/>
      <c r="D2" s="381"/>
      <c r="E2" s="381"/>
      <c r="F2" s="381"/>
      <c r="G2" s="381"/>
    </row>
    <row r="3" spans="1:7" s="130" customFormat="1" ht="26.25" customHeight="1" thickBot="1">
      <c r="A3" s="114" t="s">
        <v>1</v>
      </c>
      <c r="B3" s="61" t="s">
        <v>2</v>
      </c>
      <c r="C3" s="61" t="s">
        <v>3</v>
      </c>
      <c r="D3" s="61" t="s">
        <v>4</v>
      </c>
      <c r="E3" s="61" t="s">
        <v>5</v>
      </c>
      <c r="F3" s="61" t="s">
        <v>6</v>
      </c>
      <c r="G3" s="62" t="s">
        <v>7</v>
      </c>
    </row>
    <row r="4" spans="1:7" ht="26.25" customHeight="1">
      <c r="A4" s="69" t="s">
        <v>49</v>
      </c>
      <c r="B4" s="70"/>
      <c r="C4" s="71"/>
      <c r="D4" s="72" t="s">
        <v>222</v>
      </c>
      <c r="E4" s="73">
        <f>E5</f>
        <v>7087124</v>
      </c>
      <c r="F4" s="73">
        <f>F5</f>
        <v>302404</v>
      </c>
      <c r="G4" s="74">
        <f>F4/E4%</f>
        <v>4.266949470617418</v>
      </c>
    </row>
    <row r="5" spans="1:7" ht="27" customHeight="1">
      <c r="A5" s="66"/>
      <c r="B5" s="66" t="s">
        <v>50</v>
      </c>
      <c r="C5" s="66"/>
      <c r="D5" s="67" t="s">
        <v>63</v>
      </c>
      <c r="E5" s="68">
        <f>E6+E7</f>
        <v>7087124</v>
      </c>
      <c r="F5" s="68">
        <f>F6+F7</f>
        <v>302404</v>
      </c>
      <c r="G5" s="74"/>
    </row>
    <row r="6" spans="1:7" ht="72" customHeight="1">
      <c r="A6" s="66"/>
      <c r="B6" s="66"/>
      <c r="C6" s="146" t="s">
        <v>230</v>
      </c>
      <c r="D6" s="26" t="s">
        <v>231</v>
      </c>
      <c r="E6" s="4">
        <v>3798931</v>
      </c>
      <c r="F6" s="267">
        <v>302404</v>
      </c>
      <c r="G6" s="194"/>
    </row>
    <row r="7" spans="1:7" ht="84.75" customHeight="1">
      <c r="A7" s="66"/>
      <c r="B7" s="66"/>
      <c r="C7" s="146" t="s">
        <v>360</v>
      </c>
      <c r="D7" s="26" t="s">
        <v>445</v>
      </c>
      <c r="E7" s="4">
        <v>3288193</v>
      </c>
      <c r="F7" s="267"/>
      <c r="G7" s="194"/>
    </row>
    <row r="8" spans="1:7" ht="24.75" customHeight="1">
      <c r="A8" s="69" t="s">
        <v>10</v>
      </c>
      <c r="B8" s="70"/>
      <c r="C8" s="71"/>
      <c r="D8" s="72" t="s">
        <v>12</v>
      </c>
      <c r="E8" s="73">
        <f>E9</f>
        <v>12314467</v>
      </c>
      <c r="F8" s="73">
        <f>F9</f>
        <v>0</v>
      </c>
      <c r="G8" s="74">
        <f>F8/E8%</f>
        <v>0</v>
      </c>
    </row>
    <row r="9" spans="1:7" ht="45.75" customHeight="1">
      <c r="A9" s="66"/>
      <c r="B9" s="66" t="s">
        <v>11</v>
      </c>
      <c r="C9" s="66"/>
      <c r="D9" s="67" t="s">
        <v>13</v>
      </c>
      <c r="E9" s="68">
        <f>E10</f>
        <v>12314467</v>
      </c>
      <c r="F9" s="68">
        <f>F10</f>
        <v>0</v>
      </c>
      <c r="G9" s="74"/>
    </row>
    <row r="10" spans="1:7" ht="45.75" customHeight="1">
      <c r="A10" s="66"/>
      <c r="B10" s="66"/>
      <c r="C10" s="66" t="s">
        <v>159</v>
      </c>
      <c r="D10" s="26" t="s">
        <v>440</v>
      </c>
      <c r="E10" s="68">
        <v>12314467</v>
      </c>
      <c r="F10" s="68"/>
      <c r="G10" s="194"/>
    </row>
    <row r="11" spans="1:7" ht="45.75" customHeight="1">
      <c r="A11" s="18" t="s">
        <v>14</v>
      </c>
      <c r="B11" s="18"/>
      <c r="C11" s="18"/>
      <c r="D11" s="10" t="s">
        <v>15</v>
      </c>
      <c r="E11" s="11">
        <f>E12</f>
        <v>75000</v>
      </c>
      <c r="F11" s="11">
        <f>F12</f>
        <v>100</v>
      </c>
      <c r="G11" s="16">
        <f>F11/E11%</f>
        <v>0.13333333333333333</v>
      </c>
    </row>
    <row r="12" spans="1:7" ht="45.75" customHeight="1">
      <c r="A12" s="253"/>
      <c r="B12" s="245" t="s">
        <v>114</v>
      </c>
      <c r="C12" s="253"/>
      <c r="D12" s="2" t="s">
        <v>313</v>
      </c>
      <c r="E12" s="4">
        <f>E13+E14</f>
        <v>75000</v>
      </c>
      <c r="F12" s="4">
        <f>F13</f>
        <v>100</v>
      </c>
      <c r="G12" s="16"/>
    </row>
    <row r="13" spans="1:7" ht="45.75" customHeight="1">
      <c r="A13" s="66"/>
      <c r="B13" s="66"/>
      <c r="C13" s="275" t="s">
        <v>295</v>
      </c>
      <c r="D13" s="274" t="s">
        <v>362</v>
      </c>
      <c r="E13" s="4"/>
      <c r="F13" s="4">
        <v>100</v>
      </c>
      <c r="G13" s="194"/>
    </row>
    <row r="14" spans="1:7" ht="78.75" customHeight="1">
      <c r="A14" s="66"/>
      <c r="B14" s="66"/>
      <c r="C14" s="275" t="s">
        <v>230</v>
      </c>
      <c r="D14" s="26" t="s">
        <v>231</v>
      </c>
      <c r="E14" s="4">
        <v>75000</v>
      </c>
      <c r="F14" s="4"/>
      <c r="G14" s="194"/>
    </row>
    <row r="15" spans="1:7" ht="30" customHeight="1">
      <c r="A15" s="18" t="s">
        <v>18</v>
      </c>
      <c r="B15" s="18"/>
      <c r="C15" s="18"/>
      <c r="D15" s="12" t="s">
        <v>19</v>
      </c>
      <c r="E15" s="11">
        <f>E16</f>
        <v>3917149</v>
      </c>
      <c r="F15" s="11">
        <f>F16</f>
        <v>0</v>
      </c>
      <c r="G15" s="194" t="s">
        <v>247</v>
      </c>
    </row>
    <row r="16" spans="1:7" ht="23.25" customHeight="1">
      <c r="A16" s="245"/>
      <c r="B16" s="245" t="s">
        <v>52</v>
      </c>
      <c r="C16" s="245"/>
      <c r="D16" s="5" t="s">
        <v>64</v>
      </c>
      <c r="E16" s="4">
        <f>E17</f>
        <v>3917149</v>
      </c>
      <c r="F16" s="4">
        <f>F17</f>
        <v>0</v>
      </c>
      <c r="G16" s="194"/>
    </row>
    <row r="17" spans="1:7" ht="89.25" customHeight="1">
      <c r="A17" s="245"/>
      <c r="B17" s="245"/>
      <c r="C17" s="148" t="s">
        <v>360</v>
      </c>
      <c r="D17" s="26" t="s">
        <v>445</v>
      </c>
      <c r="E17" s="4">
        <v>3917149</v>
      </c>
      <c r="F17" s="4"/>
      <c r="G17" s="194"/>
    </row>
    <row r="18" spans="1:7" ht="27.75" customHeight="1">
      <c r="A18" s="55" t="s">
        <v>33</v>
      </c>
      <c r="B18" s="55"/>
      <c r="C18" s="55"/>
      <c r="D18" s="58" t="s">
        <v>34</v>
      </c>
      <c r="E18" s="73">
        <f>E19</f>
        <v>461691</v>
      </c>
      <c r="F18" s="73">
        <f>F19</f>
        <v>27271</v>
      </c>
      <c r="G18" s="74">
        <f>F18/E18%</f>
        <v>5.906764481005695</v>
      </c>
    </row>
    <row r="19" spans="1:7" ht="27" customHeight="1">
      <c r="A19" s="245"/>
      <c r="B19" s="245" t="s">
        <v>55</v>
      </c>
      <c r="C19" s="245"/>
      <c r="D19" s="46" t="s">
        <v>68</v>
      </c>
      <c r="E19" s="4">
        <f>E20+E21</f>
        <v>461691</v>
      </c>
      <c r="F19" s="4">
        <f>F20+F21</f>
        <v>27271</v>
      </c>
      <c r="G19" s="17"/>
    </row>
    <row r="20" spans="1:7" ht="33.75" customHeight="1">
      <c r="A20" s="245"/>
      <c r="B20" s="245"/>
      <c r="C20" s="245" t="s">
        <v>295</v>
      </c>
      <c r="D20" s="26" t="s">
        <v>296</v>
      </c>
      <c r="E20" s="4"/>
      <c r="F20" s="4">
        <v>3271</v>
      </c>
      <c r="G20" s="17"/>
    </row>
    <row r="21" spans="1:7" ht="87" customHeight="1">
      <c r="A21" s="245"/>
      <c r="B21" s="245"/>
      <c r="C21" s="148" t="s">
        <v>373</v>
      </c>
      <c r="D21" s="26" t="s">
        <v>445</v>
      </c>
      <c r="E21" s="4">
        <v>461691</v>
      </c>
      <c r="F21" s="4">
        <v>24000</v>
      </c>
      <c r="G21" s="17"/>
    </row>
    <row r="22" spans="1:7" ht="33.75" customHeight="1">
      <c r="A22" s="18" t="s">
        <v>38</v>
      </c>
      <c r="B22" s="18"/>
      <c r="C22" s="18"/>
      <c r="D22" s="12" t="s">
        <v>39</v>
      </c>
      <c r="E22" s="11">
        <f>E23+E25+E27</f>
        <v>1527243</v>
      </c>
      <c r="F22" s="11">
        <f>F23+F25+F27</f>
        <v>84443</v>
      </c>
      <c r="G22" s="63">
        <f>F22/E22%</f>
        <v>5.529113572627277</v>
      </c>
    </row>
    <row r="23" spans="1:7" ht="37.5" customHeight="1">
      <c r="A23" s="245"/>
      <c r="B23" s="245" t="s">
        <v>57</v>
      </c>
      <c r="C23" s="245"/>
      <c r="D23" s="46" t="s">
        <v>69</v>
      </c>
      <c r="E23" s="4">
        <f>E24</f>
        <v>1198750</v>
      </c>
      <c r="F23" s="4">
        <f>F24</f>
        <v>18610</v>
      </c>
      <c r="G23" s="17"/>
    </row>
    <row r="24" spans="1:7" ht="92.25" customHeight="1">
      <c r="A24" s="245"/>
      <c r="B24" s="245"/>
      <c r="C24" s="148" t="s">
        <v>373</v>
      </c>
      <c r="D24" s="26" t="s">
        <v>445</v>
      </c>
      <c r="E24" s="4">
        <v>1198750</v>
      </c>
      <c r="F24" s="4">
        <v>18610</v>
      </c>
      <c r="G24" s="17"/>
    </row>
    <row r="25" spans="1:7" ht="28.5" customHeight="1">
      <c r="A25" s="264"/>
      <c r="B25" s="245" t="s">
        <v>80</v>
      </c>
      <c r="C25" s="261"/>
      <c r="D25" s="46" t="s">
        <v>232</v>
      </c>
      <c r="E25" s="4">
        <f>E26</f>
        <v>262660</v>
      </c>
      <c r="F25" s="4">
        <f>F26</f>
        <v>0</v>
      </c>
      <c r="G25" s="17"/>
    </row>
    <row r="26" spans="1:7" ht="85.5" customHeight="1">
      <c r="A26" s="245"/>
      <c r="B26" s="245"/>
      <c r="C26" s="148" t="s">
        <v>373</v>
      </c>
      <c r="D26" s="26" t="s">
        <v>445</v>
      </c>
      <c r="E26" s="4">
        <v>262660</v>
      </c>
      <c r="F26" s="4"/>
      <c r="G26" s="17"/>
    </row>
    <row r="27" spans="1:7" ht="36" customHeight="1">
      <c r="A27" s="245"/>
      <c r="B27" s="245" t="s">
        <v>98</v>
      </c>
      <c r="C27" s="245"/>
      <c r="D27" s="46" t="s">
        <v>103</v>
      </c>
      <c r="E27" s="4">
        <f>E28+E29</f>
        <v>65833</v>
      </c>
      <c r="F27" s="4">
        <f>F28+F29</f>
        <v>65833</v>
      </c>
      <c r="G27" s="17"/>
    </row>
    <row r="28" spans="1:7" ht="91.5" customHeight="1">
      <c r="A28" s="245"/>
      <c r="B28" s="245"/>
      <c r="C28" s="148" t="s">
        <v>373</v>
      </c>
      <c r="D28" s="26" t="s">
        <v>445</v>
      </c>
      <c r="E28" s="4">
        <v>58904</v>
      </c>
      <c r="F28" s="4">
        <v>58904</v>
      </c>
      <c r="G28" s="17"/>
    </row>
    <row r="29" spans="1:7" ht="89.25" customHeight="1">
      <c r="A29" s="245"/>
      <c r="B29" s="245"/>
      <c r="C29" s="148" t="s">
        <v>377</v>
      </c>
      <c r="D29" s="26" t="s">
        <v>445</v>
      </c>
      <c r="E29" s="4">
        <v>6929</v>
      </c>
      <c r="F29" s="4">
        <v>6929</v>
      </c>
      <c r="G29" s="17"/>
    </row>
    <row r="30" spans="1:7" s="111" customFormat="1" ht="26.25" customHeight="1">
      <c r="A30" s="405" t="s">
        <v>29</v>
      </c>
      <c r="B30" s="406"/>
      <c r="C30" s="406"/>
      <c r="D30" s="406"/>
      <c r="E30" s="77">
        <f>E4+E8+E11+E15+E18+E22</f>
        <v>25382674</v>
      </c>
      <c r="F30" s="77">
        <f>F4+F8+F11+F15+F18+F22</f>
        <v>414218</v>
      </c>
      <c r="G30" s="94">
        <f>F30/E30%</f>
        <v>1.6318926839622965</v>
      </c>
    </row>
  </sheetData>
  <sheetProtection/>
  <mergeCells count="3">
    <mergeCell ref="F1:G1"/>
    <mergeCell ref="A2:G2"/>
    <mergeCell ref="A30:D30"/>
  </mergeCells>
  <printOptions/>
  <pageMargins left="0.75" right="0.75" top="1" bottom="1" header="0.5" footer="0.5"/>
  <pageSetup fitToHeight="2" horizontalDpi="600" verticalDpi="600" orientation="portrait" paperSize="9" scale="70" r:id="rId1"/>
  <rowBreaks count="1" manualBreakCount="1">
    <brk id="2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141"/>
  <sheetViews>
    <sheetView tabSelected="1" zoomScalePageLayoutView="0" workbookViewId="0" topLeftCell="A1">
      <pane xSplit="2" ySplit="3" topLeftCell="C4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K26" sqref="K26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10.75390625" style="145" bestFit="1" customWidth="1"/>
    <col min="4" max="4" width="44.00390625" style="1" bestFit="1" customWidth="1"/>
    <col min="5" max="5" width="22.25390625" style="1" bestFit="1" customWidth="1"/>
    <col min="6" max="6" width="19.00390625" style="1" bestFit="1" customWidth="1"/>
    <col min="7" max="7" width="15.625" style="15" customWidth="1"/>
    <col min="8" max="16384" width="9.125" style="1" customWidth="1"/>
  </cols>
  <sheetData>
    <row r="1" spans="6:7" ht="39" customHeight="1">
      <c r="F1" s="382" t="s">
        <v>325</v>
      </c>
      <c r="G1" s="382"/>
    </row>
    <row r="2" spans="1:7" ht="69" customHeight="1" thickBot="1">
      <c r="A2" s="407" t="s">
        <v>381</v>
      </c>
      <c r="B2" s="407"/>
      <c r="C2" s="407"/>
      <c r="D2" s="407"/>
      <c r="E2" s="407"/>
      <c r="F2" s="407"/>
      <c r="G2" s="407"/>
    </row>
    <row r="3" spans="1:7" s="60" customFormat="1" ht="24.75" customHeight="1" thickBot="1">
      <c r="A3" s="114" t="s">
        <v>1</v>
      </c>
      <c r="B3" s="61" t="s">
        <v>2</v>
      </c>
      <c r="C3" s="165" t="s">
        <v>3</v>
      </c>
      <c r="D3" s="61" t="s">
        <v>4</v>
      </c>
      <c r="E3" s="61" t="s">
        <v>5</v>
      </c>
      <c r="F3" s="61" t="s">
        <v>6</v>
      </c>
      <c r="G3" s="62" t="s">
        <v>7</v>
      </c>
    </row>
    <row r="4" spans="1:7" s="243" customFormat="1" ht="18" customHeight="1">
      <c r="A4" s="143" t="s">
        <v>8</v>
      </c>
      <c r="B4" s="143"/>
      <c r="C4" s="143"/>
      <c r="D4" s="207" t="s">
        <v>9</v>
      </c>
      <c r="E4" s="34">
        <f>E5</f>
        <v>74505</v>
      </c>
      <c r="F4" s="34">
        <f>F5</f>
        <v>37254</v>
      </c>
      <c r="G4" s="47">
        <f>F4/E4%</f>
        <v>50.002013287698816</v>
      </c>
    </row>
    <row r="5" spans="1:7" s="246" customFormat="1" ht="21" customHeight="1">
      <c r="A5" s="244"/>
      <c r="B5" s="245" t="s">
        <v>282</v>
      </c>
      <c r="C5" s="245"/>
      <c r="D5" s="46" t="s">
        <v>36</v>
      </c>
      <c r="E5" s="4">
        <f>E6</f>
        <v>74505</v>
      </c>
      <c r="F5" s="4">
        <f>F6</f>
        <v>37254</v>
      </c>
      <c r="G5" s="14"/>
    </row>
    <row r="6" spans="1:7" s="127" customFormat="1" ht="69" customHeight="1">
      <c r="A6" s="197"/>
      <c r="B6" s="146"/>
      <c r="C6" s="146">
        <v>2110</v>
      </c>
      <c r="D6" s="26" t="s">
        <v>121</v>
      </c>
      <c r="E6" s="4">
        <v>74505</v>
      </c>
      <c r="F6" s="4">
        <v>37254</v>
      </c>
      <c r="G6" s="14"/>
    </row>
    <row r="7" spans="1:7" s="6" customFormat="1" ht="18.75" customHeight="1">
      <c r="A7" s="18" t="s">
        <v>30</v>
      </c>
      <c r="B7" s="18"/>
      <c r="C7" s="147"/>
      <c r="D7" s="12" t="s">
        <v>61</v>
      </c>
      <c r="E7" s="11">
        <f>E10</f>
        <v>47000</v>
      </c>
      <c r="F7" s="11">
        <f>F8</f>
        <v>26914</v>
      </c>
      <c r="G7" s="14">
        <f>F7/E7%</f>
        <v>57.263829787234044</v>
      </c>
    </row>
    <row r="8" spans="1:7" s="246" customFormat="1" ht="24" customHeight="1">
      <c r="A8" s="244"/>
      <c r="B8" s="245" t="s">
        <v>101</v>
      </c>
      <c r="C8" s="245"/>
      <c r="D8" s="46" t="s">
        <v>102</v>
      </c>
      <c r="E8" s="4">
        <f>E10+E9</f>
        <v>47000</v>
      </c>
      <c r="F8" s="4">
        <f>F10+F9</f>
        <v>26914</v>
      </c>
      <c r="G8" s="3"/>
    </row>
    <row r="9" spans="1:7" s="246" customFormat="1" ht="24" customHeight="1">
      <c r="A9" s="244"/>
      <c r="B9" s="245"/>
      <c r="C9" s="245" t="s">
        <v>359</v>
      </c>
      <c r="D9" s="40" t="s">
        <v>128</v>
      </c>
      <c r="E9" s="4"/>
      <c r="F9" s="4">
        <v>5891</v>
      </c>
      <c r="G9" s="3"/>
    </row>
    <row r="10" spans="1:7" s="127" customFormat="1" ht="51">
      <c r="A10" s="197"/>
      <c r="B10" s="146"/>
      <c r="C10" s="146">
        <v>2460</v>
      </c>
      <c r="D10" s="26" t="s">
        <v>133</v>
      </c>
      <c r="E10" s="4">
        <v>47000</v>
      </c>
      <c r="F10" s="4">
        <v>21023</v>
      </c>
      <c r="G10" s="3"/>
    </row>
    <row r="11" spans="1:7" s="6" customFormat="1" ht="21" customHeight="1">
      <c r="A11" s="18" t="s">
        <v>49</v>
      </c>
      <c r="B11" s="18"/>
      <c r="C11" s="147"/>
      <c r="D11" s="12" t="s">
        <v>62</v>
      </c>
      <c r="E11" s="11">
        <f>E12+E16</f>
        <v>7087240</v>
      </c>
      <c r="F11" s="11">
        <f>F12+F16</f>
        <v>323294</v>
      </c>
      <c r="G11" s="16">
        <f>F11/E11%</f>
        <v>4.56163471252561</v>
      </c>
    </row>
    <row r="12" spans="1:7" s="246" customFormat="1" ht="21" customHeight="1">
      <c r="A12" s="245"/>
      <c r="B12" s="245" t="s">
        <v>50</v>
      </c>
      <c r="C12" s="245"/>
      <c r="D12" s="46" t="s">
        <v>63</v>
      </c>
      <c r="E12" s="4">
        <f>E13+E14+E15</f>
        <v>7087124</v>
      </c>
      <c r="F12" s="4">
        <f>F13+F14+F15</f>
        <v>323294</v>
      </c>
      <c r="G12" s="17"/>
    </row>
    <row r="13" spans="1:7" s="127" customFormat="1" ht="15">
      <c r="A13" s="146"/>
      <c r="B13" s="146"/>
      <c r="C13" s="148" t="s">
        <v>291</v>
      </c>
      <c r="D13" s="40" t="s">
        <v>128</v>
      </c>
      <c r="E13" s="4"/>
      <c r="F13" s="4">
        <v>20890</v>
      </c>
      <c r="G13" s="17"/>
    </row>
    <row r="14" spans="1:7" s="127" customFormat="1" ht="66.75" customHeight="1">
      <c r="A14" s="247"/>
      <c r="B14" s="247"/>
      <c r="C14" s="146" t="s">
        <v>230</v>
      </c>
      <c r="D14" s="26" t="s">
        <v>231</v>
      </c>
      <c r="E14" s="4">
        <v>3798931</v>
      </c>
      <c r="F14" s="267">
        <v>302404</v>
      </c>
      <c r="G14" s="268"/>
    </row>
    <row r="15" spans="1:7" s="127" customFormat="1" ht="83.25" customHeight="1">
      <c r="A15" s="247"/>
      <c r="B15" s="247"/>
      <c r="C15" s="146" t="s">
        <v>360</v>
      </c>
      <c r="D15" s="26" t="s">
        <v>361</v>
      </c>
      <c r="E15" s="4">
        <v>3288193</v>
      </c>
      <c r="F15" s="267"/>
      <c r="G15" s="268"/>
    </row>
    <row r="16" spans="1:7" s="246" customFormat="1" ht="21" customHeight="1">
      <c r="A16" s="245"/>
      <c r="B16" s="245" t="s">
        <v>283</v>
      </c>
      <c r="C16" s="245"/>
      <c r="D16" s="46" t="s">
        <v>36</v>
      </c>
      <c r="E16" s="4">
        <f>E17</f>
        <v>116</v>
      </c>
      <c r="F16" s="4">
        <f>F17</f>
        <v>0</v>
      </c>
      <c r="G16" s="17"/>
    </row>
    <row r="17" spans="1:7" s="250" customFormat="1" ht="51.75" customHeight="1">
      <c r="A17" s="248"/>
      <c r="B17" s="248"/>
      <c r="C17" s="249">
        <v>2110</v>
      </c>
      <c r="D17" s="241" t="s">
        <v>121</v>
      </c>
      <c r="E17" s="4">
        <v>116</v>
      </c>
      <c r="F17" s="267"/>
      <c r="G17" s="268"/>
    </row>
    <row r="18" spans="1:7" s="6" customFormat="1" ht="24.75" customHeight="1">
      <c r="A18" s="8" t="s">
        <v>10</v>
      </c>
      <c r="B18" s="8"/>
      <c r="C18" s="18"/>
      <c r="D18" s="12" t="s">
        <v>12</v>
      </c>
      <c r="E18" s="11">
        <f>E19</f>
        <v>13744113</v>
      </c>
      <c r="F18" s="11">
        <f>F19</f>
        <v>1105647</v>
      </c>
      <c r="G18" s="16">
        <f>F18/E18%</f>
        <v>8.044513312717962</v>
      </c>
    </row>
    <row r="19" spans="1:7" s="246" customFormat="1" ht="35.25" customHeight="1">
      <c r="A19" s="251"/>
      <c r="B19" s="245" t="s">
        <v>11</v>
      </c>
      <c r="C19" s="245"/>
      <c r="D19" s="46" t="s">
        <v>13</v>
      </c>
      <c r="E19" s="4">
        <f>E20+E21+E22+E23</f>
        <v>13744113</v>
      </c>
      <c r="F19" s="4">
        <f>F20+F21+F22+F23</f>
        <v>1105647</v>
      </c>
      <c r="G19" s="17">
        <f>F19/E19%</f>
        <v>8.044513312717962</v>
      </c>
    </row>
    <row r="20" spans="1:7" s="127" customFormat="1" ht="68.25" customHeight="1">
      <c r="A20" s="252"/>
      <c r="B20" s="146"/>
      <c r="C20" s="146">
        <v>2110</v>
      </c>
      <c r="D20" s="26" t="s">
        <v>121</v>
      </c>
      <c r="E20" s="4">
        <v>430646</v>
      </c>
      <c r="F20" s="4">
        <v>221388</v>
      </c>
      <c r="G20" s="17"/>
    </row>
    <row r="21" spans="1:7" s="127" customFormat="1" ht="47.25" customHeight="1">
      <c r="A21" s="252"/>
      <c r="B21" s="146"/>
      <c r="C21" s="146" t="s">
        <v>159</v>
      </c>
      <c r="D21" s="26" t="s">
        <v>440</v>
      </c>
      <c r="E21" s="4">
        <v>12314467</v>
      </c>
      <c r="F21" s="4"/>
      <c r="G21" s="17"/>
    </row>
    <row r="22" spans="1:7" s="127" customFormat="1" ht="25.5">
      <c r="A22" s="252"/>
      <c r="B22" s="146"/>
      <c r="C22" s="148" t="s">
        <v>294</v>
      </c>
      <c r="D22" s="26" t="s">
        <v>128</v>
      </c>
      <c r="E22" s="4"/>
      <c r="F22" s="4">
        <v>42322</v>
      </c>
      <c r="G22" s="17"/>
    </row>
    <row r="23" spans="1:7" s="127" customFormat="1" ht="51">
      <c r="A23" s="252"/>
      <c r="B23" s="146"/>
      <c r="C23" s="148" t="s">
        <v>244</v>
      </c>
      <c r="D23" s="26" t="s">
        <v>265</v>
      </c>
      <c r="E23" s="4">
        <v>999000</v>
      </c>
      <c r="F23" s="4">
        <v>841937</v>
      </c>
      <c r="G23" s="17"/>
    </row>
    <row r="24" spans="1:7" s="6" customFormat="1" ht="21" customHeight="1">
      <c r="A24" s="18" t="s">
        <v>14</v>
      </c>
      <c r="B24" s="18"/>
      <c r="C24" s="18"/>
      <c r="D24" s="10" t="s">
        <v>15</v>
      </c>
      <c r="E24" s="11">
        <f>E25+E32</f>
        <v>3983110</v>
      </c>
      <c r="F24" s="11">
        <f>F25+F32</f>
        <v>2067250</v>
      </c>
      <c r="G24" s="16">
        <f>F24/E24%</f>
        <v>51.900399436621136</v>
      </c>
    </row>
    <row r="25" spans="1:7" s="254" customFormat="1" ht="33.75" customHeight="1">
      <c r="A25" s="253"/>
      <c r="B25" s="245" t="s">
        <v>114</v>
      </c>
      <c r="C25" s="253"/>
      <c r="D25" s="2" t="s">
        <v>313</v>
      </c>
      <c r="E25" s="4">
        <f>E26+E27+E28+E29+E30+E31</f>
        <v>3484750</v>
      </c>
      <c r="F25" s="4">
        <f>F26+F27+F28+F29+F30+F31</f>
        <v>1816958</v>
      </c>
      <c r="G25" s="43">
        <f>F25/E25%</f>
        <v>52.140268311930555</v>
      </c>
    </row>
    <row r="26" spans="1:7" s="213" customFormat="1" ht="68.25" customHeight="1">
      <c r="A26" s="249"/>
      <c r="B26" s="249"/>
      <c r="C26" s="249">
        <v>2110</v>
      </c>
      <c r="D26" s="241" t="s">
        <v>121</v>
      </c>
      <c r="E26" s="4">
        <v>346950</v>
      </c>
      <c r="F26" s="4">
        <v>160974</v>
      </c>
      <c r="G26" s="17"/>
    </row>
    <row r="27" spans="1:7" s="213" customFormat="1" ht="68.25" customHeight="1">
      <c r="A27" s="249"/>
      <c r="B27" s="249"/>
      <c r="C27" s="249" t="s">
        <v>179</v>
      </c>
      <c r="D27" s="241" t="s">
        <v>180</v>
      </c>
      <c r="E27" s="4">
        <v>562800</v>
      </c>
      <c r="F27" s="4">
        <v>408878</v>
      </c>
      <c r="G27" s="17"/>
    </row>
    <row r="28" spans="1:7" s="213" customFormat="1" ht="30.75" customHeight="1">
      <c r="A28" s="249"/>
      <c r="B28" s="249"/>
      <c r="C28" s="249" t="s">
        <v>245</v>
      </c>
      <c r="D28" s="274" t="s">
        <v>249</v>
      </c>
      <c r="E28" s="4">
        <v>2500000</v>
      </c>
      <c r="F28" s="4">
        <v>1242064</v>
      </c>
      <c r="G28" s="17"/>
    </row>
    <row r="29" spans="1:7" s="213" customFormat="1" ht="23.25" customHeight="1">
      <c r="A29" s="249"/>
      <c r="B29" s="249"/>
      <c r="C29" s="275" t="s">
        <v>441</v>
      </c>
      <c r="D29" s="241" t="s">
        <v>128</v>
      </c>
      <c r="E29" s="4"/>
      <c r="F29" s="4">
        <v>4942</v>
      </c>
      <c r="G29" s="17"/>
    </row>
    <row r="30" spans="1:7" s="213" customFormat="1" ht="20.25" customHeight="1">
      <c r="A30" s="249"/>
      <c r="B30" s="249"/>
      <c r="C30" s="275" t="s">
        <v>295</v>
      </c>
      <c r="D30" s="274" t="s">
        <v>362</v>
      </c>
      <c r="E30" s="4"/>
      <c r="F30" s="4">
        <v>100</v>
      </c>
      <c r="G30" s="17"/>
    </row>
    <row r="31" spans="1:7" s="213" customFormat="1" ht="67.5" customHeight="1">
      <c r="A31" s="249"/>
      <c r="B31" s="249"/>
      <c r="C31" s="275" t="s">
        <v>230</v>
      </c>
      <c r="D31" s="26" t="s">
        <v>231</v>
      </c>
      <c r="E31" s="4">
        <v>75000</v>
      </c>
      <c r="F31" s="4"/>
      <c r="G31" s="17"/>
    </row>
    <row r="32" spans="1:7" s="246" customFormat="1" ht="18" customHeight="1">
      <c r="A32" s="245"/>
      <c r="B32" s="245" t="s">
        <v>16</v>
      </c>
      <c r="C32" s="245"/>
      <c r="D32" s="255" t="s">
        <v>17</v>
      </c>
      <c r="E32" s="4">
        <f>E33+E34</f>
        <v>498360</v>
      </c>
      <c r="F32" s="4">
        <f>F33+F34</f>
        <v>250292</v>
      </c>
      <c r="G32" s="17">
        <f>F32/E32%</f>
        <v>50.223131872541934</v>
      </c>
    </row>
    <row r="33" spans="1:7" s="127" customFormat="1" ht="68.25" customHeight="1">
      <c r="A33" s="146"/>
      <c r="B33" s="146"/>
      <c r="C33" s="146">
        <v>2110</v>
      </c>
      <c r="D33" s="26" t="s">
        <v>121</v>
      </c>
      <c r="E33" s="4">
        <v>498360</v>
      </c>
      <c r="F33" s="4">
        <v>250287</v>
      </c>
      <c r="G33" s="17"/>
    </row>
    <row r="34" spans="1:7" s="127" customFormat="1" ht="68.25" customHeight="1">
      <c r="A34" s="146"/>
      <c r="B34" s="146"/>
      <c r="C34" s="146" t="s">
        <v>244</v>
      </c>
      <c r="D34" s="26" t="s">
        <v>265</v>
      </c>
      <c r="E34" s="4"/>
      <c r="F34" s="4">
        <v>5</v>
      </c>
      <c r="G34" s="17"/>
    </row>
    <row r="35" spans="1:7" s="6" customFormat="1" ht="22.5" customHeight="1">
      <c r="A35" s="18" t="s">
        <v>18</v>
      </c>
      <c r="B35" s="18"/>
      <c r="C35" s="18"/>
      <c r="D35" s="12" t="s">
        <v>19</v>
      </c>
      <c r="E35" s="11">
        <f>E36+E40+E42</f>
        <v>4141482</v>
      </c>
      <c r="F35" s="11">
        <f>F36+F40+F42</f>
        <v>366369</v>
      </c>
      <c r="G35" s="16">
        <f>F35/E35%</f>
        <v>8.846326025321371</v>
      </c>
    </row>
    <row r="36" spans="1:7" s="246" customFormat="1" ht="21.75" customHeight="1">
      <c r="A36" s="245"/>
      <c r="B36" s="245" t="s">
        <v>52</v>
      </c>
      <c r="C36" s="245"/>
      <c r="D36" s="255" t="s">
        <v>64</v>
      </c>
      <c r="E36" s="4">
        <f>E37+E38+E39</f>
        <v>4105429</v>
      </c>
      <c r="F36" s="4">
        <f>F37+F38</f>
        <v>326584</v>
      </c>
      <c r="G36" s="17">
        <f>F36/E36%</f>
        <v>7.9549299232796375</v>
      </c>
    </row>
    <row r="37" spans="1:7" s="246" customFormat="1" ht="19.5" customHeight="1">
      <c r="A37" s="245"/>
      <c r="B37" s="245"/>
      <c r="C37" s="245" t="s">
        <v>109</v>
      </c>
      <c r="D37" s="26" t="s">
        <v>365</v>
      </c>
      <c r="E37" s="4">
        <v>188280</v>
      </c>
      <c r="F37" s="4">
        <v>260772</v>
      </c>
      <c r="G37" s="17"/>
    </row>
    <row r="38" spans="1:7" s="127" customFormat="1" ht="24" customHeight="1">
      <c r="A38" s="146"/>
      <c r="B38" s="146"/>
      <c r="C38" s="148" t="s">
        <v>442</v>
      </c>
      <c r="D38" s="45" t="s">
        <v>128</v>
      </c>
      <c r="E38" s="4"/>
      <c r="F38" s="4">
        <v>65812</v>
      </c>
      <c r="G38" s="17"/>
    </row>
    <row r="39" spans="1:7" s="127" customFormat="1" ht="76.5">
      <c r="A39" s="146"/>
      <c r="B39" s="146"/>
      <c r="C39" s="148" t="s">
        <v>360</v>
      </c>
      <c r="D39" s="26" t="s">
        <v>361</v>
      </c>
      <c r="E39" s="4">
        <v>3917149</v>
      </c>
      <c r="F39" s="4"/>
      <c r="G39" s="17"/>
    </row>
    <row r="40" spans="1:7" s="246" customFormat="1" ht="21" customHeight="1">
      <c r="A40" s="245"/>
      <c r="B40" s="245" t="s">
        <v>20</v>
      </c>
      <c r="C40" s="245"/>
      <c r="D40" s="255" t="s">
        <v>363</v>
      </c>
      <c r="E40" s="4">
        <f>E41</f>
        <v>36053</v>
      </c>
      <c r="F40" s="4">
        <f>F41</f>
        <v>36053</v>
      </c>
      <c r="G40" s="63">
        <f>F40/E40%</f>
        <v>100.00000000000001</v>
      </c>
    </row>
    <row r="41" spans="1:7" s="127" customFormat="1" ht="66" customHeight="1">
      <c r="A41" s="146"/>
      <c r="B41" s="146"/>
      <c r="C41" s="146">
        <v>2110</v>
      </c>
      <c r="D41" s="26" t="s">
        <v>121</v>
      </c>
      <c r="E41" s="4">
        <v>36053</v>
      </c>
      <c r="F41" s="4">
        <v>36053</v>
      </c>
      <c r="G41" s="17"/>
    </row>
    <row r="42" spans="1:7" s="246" customFormat="1" ht="25.5" customHeight="1">
      <c r="A42" s="245"/>
      <c r="B42" s="245" t="s">
        <v>74</v>
      </c>
      <c r="C42" s="245"/>
      <c r="D42" s="46" t="s">
        <v>36</v>
      </c>
      <c r="E42" s="4">
        <f>E43</f>
        <v>0</v>
      </c>
      <c r="F42" s="4">
        <f>F43</f>
        <v>3732</v>
      </c>
      <c r="G42" s="17"/>
    </row>
    <row r="43" spans="1:7" s="127" customFormat="1" ht="21.75" customHeight="1">
      <c r="A43" s="146"/>
      <c r="B43" s="146"/>
      <c r="C43" s="146" t="s">
        <v>129</v>
      </c>
      <c r="D43" s="26" t="s">
        <v>128</v>
      </c>
      <c r="E43" s="4"/>
      <c r="F43" s="4">
        <v>3732</v>
      </c>
      <c r="G43" s="17"/>
    </row>
    <row r="44" spans="1:7" s="127" customFormat="1" ht="21.75" customHeight="1">
      <c r="A44" s="55" t="s">
        <v>353</v>
      </c>
      <c r="B44" s="146"/>
      <c r="C44" s="146"/>
      <c r="D44" s="12" t="s">
        <v>352</v>
      </c>
      <c r="E44" s="57">
        <f>E45</f>
        <v>3000</v>
      </c>
      <c r="F44" s="57"/>
      <c r="G44" s="63"/>
    </row>
    <row r="45" spans="1:7" s="127" customFormat="1" ht="21.75" customHeight="1">
      <c r="A45" s="146"/>
      <c r="B45" s="245" t="s">
        <v>354</v>
      </c>
      <c r="C45" s="146"/>
      <c r="D45" s="46" t="s">
        <v>355</v>
      </c>
      <c r="E45" s="4">
        <f>E46</f>
        <v>3000</v>
      </c>
      <c r="F45" s="4"/>
      <c r="G45" s="17"/>
    </row>
    <row r="46" spans="1:7" s="127" customFormat="1" ht="42" customHeight="1">
      <c r="A46" s="146"/>
      <c r="B46" s="146"/>
      <c r="C46" s="146" t="s">
        <v>350</v>
      </c>
      <c r="D46" s="26" t="s">
        <v>443</v>
      </c>
      <c r="E46" s="4">
        <v>3000</v>
      </c>
      <c r="F46" s="4"/>
      <c r="G46" s="17"/>
    </row>
    <row r="47" spans="1:7" s="6" customFormat="1" ht="36" customHeight="1">
      <c r="A47" s="18" t="s">
        <v>91</v>
      </c>
      <c r="B47" s="18"/>
      <c r="C47" s="18"/>
      <c r="D47" s="12" t="s">
        <v>92</v>
      </c>
      <c r="E47" s="11">
        <f>E48+E50</f>
        <v>14195</v>
      </c>
      <c r="F47" s="11">
        <f>F48+F50</f>
        <v>14195</v>
      </c>
      <c r="G47" s="16">
        <f>F47/E47%</f>
        <v>100.00000000000001</v>
      </c>
    </row>
    <row r="48" spans="1:7" s="257" customFormat="1" ht="27.75" customHeight="1">
      <c r="A48" s="256"/>
      <c r="B48" s="256" t="s">
        <v>160</v>
      </c>
      <c r="C48" s="256"/>
      <c r="D48" s="242" t="s">
        <v>161</v>
      </c>
      <c r="E48" s="4">
        <f>E49</f>
        <v>3000</v>
      </c>
      <c r="F48" s="4">
        <f>F49</f>
        <v>3000</v>
      </c>
      <c r="G48" s="16"/>
    </row>
    <row r="49" spans="1:7" s="258" customFormat="1" ht="51">
      <c r="A49" s="146"/>
      <c r="B49" s="146"/>
      <c r="C49" s="146" t="s">
        <v>130</v>
      </c>
      <c r="D49" s="26" t="s">
        <v>121</v>
      </c>
      <c r="E49" s="4">
        <v>3000</v>
      </c>
      <c r="F49" s="4">
        <v>3000</v>
      </c>
      <c r="G49" s="17"/>
    </row>
    <row r="50" spans="1:7" s="257" customFormat="1" ht="27.75" customHeight="1">
      <c r="A50" s="256"/>
      <c r="B50" s="256" t="s">
        <v>108</v>
      </c>
      <c r="C50" s="256"/>
      <c r="D50" s="242" t="s">
        <v>36</v>
      </c>
      <c r="E50" s="4">
        <f>E51</f>
        <v>11195</v>
      </c>
      <c r="F50" s="4">
        <f>F51</f>
        <v>11195</v>
      </c>
      <c r="G50" s="16"/>
    </row>
    <row r="51" spans="1:7" s="258" customFormat="1" ht="51">
      <c r="A51" s="146"/>
      <c r="B51" s="146"/>
      <c r="C51" s="146" t="s">
        <v>130</v>
      </c>
      <c r="D51" s="26" t="s">
        <v>121</v>
      </c>
      <c r="E51" s="4">
        <v>11195</v>
      </c>
      <c r="F51" s="4">
        <v>11195</v>
      </c>
      <c r="G51" s="17"/>
    </row>
    <row r="52" spans="1:7" s="258" customFormat="1" ht="21" customHeight="1">
      <c r="A52" s="55" t="s">
        <v>297</v>
      </c>
      <c r="B52" s="55"/>
      <c r="C52" s="55"/>
      <c r="D52" s="58" t="s">
        <v>298</v>
      </c>
      <c r="E52" s="57">
        <f>E53</f>
        <v>313020</v>
      </c>
      <c r="F52" s="57">
        <f>F53</f>
        <v>156560</v>
      </c>
      <c r="G52" s="63">
        <f>F52/E52%</f>
        <v>50.01597342022874</v>
      </c>
    </row>
    <row r="53" spans="1:7" s="258" customFormat="1" ht="21" customHeight="1">
      <c r="A53" s="55"/>
      <c r="B53" s="41" t="s">
        <v>299</v>
      </c>
      <c r="C53" s="41"/>
      <c r="D53" s="151" t="s">
        <v>300</v>
      </c>
      <c r="E53" s="42">
        <f>E55+E54</f>
        <v>313020</v>
      </c>
      <c r="F53" s="42">
        <f>F55+F54</f>
        <v>156560</v>
      </c>
      <c r="G53" s="43">
        <f>F53/E53%</f>
        <v>50.01597342022874</v>
      </c>
    </row>
    <row r="54" spans="1:7" s="258" customFormat="1" ht="21" customHeight="1">
      <c r="A54" s="55"/>
      <c r="B54" s="41"/>
      <c r="C54" s="256" t="s">
        <v>366</v>
      </c>
      <c r="D54" s="242" t="s">
        <v>254</v>
      </c>
      <c r="E54" s="42"/>
      <c r="F54" s="42">
        <v>50</v>
      </c>
      <c r="G54" s="43"/>
    </row>
    <row r="55" spans="1:7" s="258" customFormat="1" ht="51">
      <c r="A55" s="146"/>
      <c r="B55" s="146"/>
      <c r="C55" s="146" t="s">
        <v>130</v>
      </c>
      <c r="D55" s="26" t="s">
        <v>121</v>
      </c>
      <c r="E55" s="4">
        <v>313020</v>
      </c>
      <c r="F55" s="4">
        <v>156510</v>
      </c>
      <c r="G55" s="16"/>
    </row>
    <row r="56" spans="1:7" s="6" customFormat="1" ht="78.75">
      <c r="A56" s="18" t="s">
        <v>43</v>
      </c>
      <c r="B56" s="18"/>
      <c r="C56" s="18"/>
      <c r="D56" s="12" t="s">
        <v>301</v>
      </c>
      <c r="E56" s="11">
        <f>E57+E63</f>
        <v>57570284</v>
      </c>
      <c r="F56" s="11">
        <f>F57+F63</f>
        <v>28129467</v>
      </c>
      <c r="G56" s="16">
        <f>F56/E56%</f>
        <v>48.86108777924389</v>
      </c>
    </row>
    <row r="57" spans="1:7" s="246" customFormat="1" ht="45" customHeight="1">
      <c r="A57" s="245"/>
      <c r="B57" s="245" t="s">
        <v>53</v>
      </c>
      <c r="C57" s="245"/>
      <c r="D57" s="46" t="s">
        <v>65</v>
      </c>
      <c r="E57" s="4">
        <f>E58+E59+E60+E61+E62</f>
        <v>5470000</v>
      </c>
      <c r="F57" s="4">
        <f>F58+F59+F60+F61+F62</f>
        <v>3446060</v>
      </c>
      <c r="G57" s="17">
        <f>F57/E57%</f>
        <v>62.99926873857404</v>
      </c>
    </row>
    <row r="58" spans="1:7" s="127" customFormat="1" ht="21.75" customHeight="1">
      <c r="A58" s="146"/>
      <c r="B58" s="146"/>
      <c r="C58" s="146" t="s">
        <v>122</v>
      </c>
      <c r="D58" s="26" t="s">
        <v>123</v>
      </c>
      <c r="E58" s="4">
        <v>3550000</v>
      </c>
      <c r="F58" s="4">
        <v>1892500</v>
      </c>
      <c r="G58" s="17"/>
    </row>
    <row r="59" spans="1:7" s="127" customFormat="1" ht="38.25">
      <c r="A59" s="146"/>
      <c r="B59" s="146"/>
      <c r="C59" s="146" t="s">
        <v>163</v>
      </c>
      <c r="D59" s="26" t="s">
        <v>164</v>
      </c>
      <c r="E59" s="4">
        <v>1360000</v>
      </c>
      <c r="F59" s="4">
        <v>1284677</v>
      </c>
      <c r="G59" s="17"/>
    </row>
    <row r="60" spans="1:7" s="127" customFormat="1" ht="18.75" customHeight="1">
      <c r="A60" s="146"/>
      <c r="B60" s="146"/>
      <c r="C60" s="148" t="s">
        <v>444</v>
      </c>
      <c r="D60" s="26" t="s">
        <v>128</v>
      </c>
      <c r="E60" s="4"/>
      <c r="F60" s="4">
        <v>1315</v>
      </c>
      <c r="G60" s="17"/>
    </row>
    <row r="61" spans="1:7" s="127" customFormat="1" ht="26.25" customHeight="1">
      <c r="A61" s="146"/>
      <c r="B61" s="146"/>
      <c r="C61" s="146" t="s">
        <v>302</v>
      </c>
      <c r="D61" s="26" t="s">
        <v>303</v>
      </c>
      <c r="E61" s="4">
        <v>400000</v>
      </c>
      <c r="F61" s="4">
        <v>201960</v>
      </c>
      <c r="G61" s="17"/>
    </row>
    <row r="62" spans="1:7" s="127" customFormat="1" ht="20.25" customHeight="1">
      <c r="A62" s="146"/>
      <c r="B62" s="146"/>
      <c r="C62" s="146" t="s">
        <v>245</v>
      </c>
      <c r="D62" s="26" t="s">
        <v>249</v>
      </c>
      <c r="E62" s="4">
        <v>160000</v>
      </c>
      <c r="F62" s="4">
        <v>65608</v>
      </c>
      <c r="G62" s="17"/>
    </row>
    <row r="63" spans="1:7" s="246" customFormat="1" ht="41.25" customHeight="1">
      <c r="A63" s="245"/>
      <c r="B63" s="245" t="s">
        <v>66</v>
      </c>
      <c r="C63" s="245"/>
      <c r="D63" s="46" t="s">
        <v>119</v>
      </c>
      <c r="E63" s="4">
        <f>E64+E65</f>
        <v>52100284</v>
      </c>
      <c r="F63" s="4">
        <f>F64+F65</f>
        <v>24683407</v>
      </c>
      <c r="G63" s="17">
        <f>F63/E63%</f>
        <v>47.3767225529903</v>
      </c>
    </row>
    <row r="64" spans="1:7" s="127" customFormat="1" ht="26.25" customHeight="1">
      <c r="A64" s="146"/>
      <c r="B64" s="146"/>
      <c r="C64" s="146" t="s">
        <v>124</v>
      </c>
      <c r="D64" s="26" t="s">
        <v>126</v>
      </c>
      <c r="E64" s="4">
        <v>49800284</v>
      </c>
      <c r="F64" s="4">
        <v>22726602</v>
      </c>
      <c r="G64" s="17">
        <f>F64/E64%</f>
        <v>45.635486737384866</v>
      </c>
    </row>
    <row r="65" spans="1:7" s="127" customFormat="1" ht="23.25" customHeight="1">
      <c r="A65" s="146"/>
      <c r="B65" s="146"/>
      <c r="C65" s="146" t="s">
        <v>125</v>
      </c>
      <c r="D65" s="26" t="s">
        <v>127</v>
      </c>
      <c r="E65" s="4">
        <v>2300000</v>
      </c>
      <c r="F65" s="4">
        <v>1956805</v>
      </c>
      <c r="G65" s="17">
        <f>F65/E65%</f>
        <v>85.07847826086956</v>
      </c>
    </row>
    <row r="66" spans="1:7" s="6" customFormat="1" ht="22.5" customHeight="1">
      <c r="A66" s="75" t="s">
        <v>44</v>
      </c>
      <c r="B66" s="75"/>
      <c r="C66" s="75"/>
      <c r="D66" s="76" t="s">
        <v>45</v>
      </c>
      <c r="E66" s="77">
        <f>E67+E69+E71</f>
        <v>30933670</v>
      </c>
      <c r="F66" s="77">
        <f>F67+F69+F71</f>
        <v>18095801</v>
      </c>
      <c r="G66" s="94">
        <f>F66/E66%</f>
        <v>58.498720003155135</v>
      </c>
    </row>
    <row r="67" spans="1:7" s="246" customFormat="1" ht="28.5">
      <c r="A67" s="245"/>
      <c r="B67" s="245" t="s">
        <v>46</v>
      </c>
      <c r="C67" s="245"/>
      <c r="D67" s="46" t="s">
        <v>47</v>
      </c>
      <c r="E67" s="4">
        <f>E68</f>
        <v>21802381</v>
      </c>
      <c r="F67" s="4">
        <f>F68</f>
        <v>13416848</v>
      </c>
      <c r="G67" s="17">
        <f>F67/E67%</f>
        <v>61.53845307079076</v>
      </c>
    </row>
    <row r="68" spans="1:7" s="127" customFormat="1" ht="25.5" customHeight="1">
      <c r="A68" s="146"/>
      <c r="B68" s="146"/>
      <c r="C68" s="146" t="s">
        <v>165</v>
      </c>
      <c r="D68" s="26" t="s">
        <v>166</v>
      </c>
      <c r="E68" s="4">
        <v>21802381</v>
      </c>
      <c r="F68" s="4">
        <v>13416848</v>
      </c>
      <c r="G68" s="17"/>
    </row>
    <row r="69" spans="1:7" s="127" customFormat="1" ht="25.5" customHeight="1">
      <c r="A69" s="146"/>
      <c r="B69" s="146" t="s">
        <v>367</v>
      </c>
      <c r="C69" s="146"/>
      <c r="D69" s="26" t="s">
        <v>368</v>
      </c>
      <c r="E69" s="4">
        <f>E70</f>
        <v>0</v>
      </c>
      <c r="F69" s="4">
        <f>F70</f>
        <v>113307</v>
      </c>
      <c r="G69" s="17"/>
    </row>
    <row r="70" spans="1:7" s="127" customFormat="1" ht="25.5" customHeight="1">
      <c r="A70" s="146"/>
      <c r="B70" s="146"/>
      <c r="C70" s="146" t="s">
        <v>129</v>
      </c>
      <c r="D70" s="26" t="s">
        <v>254</v>
      </c>
      <c r="E70" s="4"/>
      <c r="F70" s="4">
        <v>113307</v>
      </c>
      <c r="G70" s="17"/>
    </row>
    <row r="71" spans="1:9" s="246" customFormat="1" ht="32.25" customHeight="1">
      <c r="A71" s="245"/>
      <c r="B71" s="245" t="s">
        <v>95</v>
      </c>
      <c r="C71" s="245"/>
      <c r="D71" s="46" t="s">
        <v>96</v>
      </c>
      <c r="E71" s="4">
        <f>E72</f>
        <v>9131289</v>
      </c>
      <c r="F71" s="4">
        <f>F72</f>
        <v>4565646</v>
      </c>
      <c r="G71" s="17">
        <f>F71/E71%</f>
        <v>50.00001642703456</v>
      </c>
      <c r="I71" s="246" t="s">
        <v>167</v>
      </c>
    </row>
    <row r="72" spans="1:7" s="127" customFormat="1" ht="32.25" customHeight="1">
      <c r="A72" s="146"/>
      <c r="B72" s="146"/>
      <c r="C72" s="146" t="s">
        <v>165</v>
      </c>
      <c r="D72" s="26" t="s">
        <v>166</v>
      </c>
      <c r="E72" s="4">
        <v>9131289</v>
      </c>
      <c r="F72" s="4">
        <v>4565646</v>
      </c>
      <c r="G72" s="17"/>
    </row>
    <row r="73" spans="1:7" s="6" customFormat="1" ht="30" customHeight="1">
      <c r="A73" s="18" t="s">
        <v>33</v>
      </c>
      <c r="B73" s="18"/>
      <c r="C73" s="18"/>
      <c r="D73" s="12" t="s">
        <v>34</v>
      </c>
      <c r="E73" s="77">
        <f>E74+E77+E80+E82</f>
        <v>1086099</v>
      </c>
      <c r="F73" s="77">
        <f>F74+F77+F80+F82</f>
        <v>766579</v>
      </c>
      <c r="G73" s="16">
        <f>F73/E73%</f>
        <v>70.5809507236449</v>
      </c>
    </row>
    <row r="74" spans="1:7" s="246" customFormat="1" ht="24.75" customHeight="1">
      <c r="A74" s="245"/>
      <c r="B74" s="245" t="s">
        <v>75</v>
      </c>
      <c r="C74" s="245"/>
      <c r="D74" s="46" t="s">
        <v>104</v>
      </c>
      <c r="E74" s="4">
        <f>E75+E76</f>
        <v>3550</v>
      </c>
      <c r="F74" s="4">
        <f>F75+F76</f>
        <v>52292</v>
      </c>
      <c r="G74" s="17"/>
    </row>
    <row r="75" spans="1:7" s="127" customFormat="1" ht="24.75" customHeight="1">
      <c r="A75" s="146"/>
      <c r="B75" s="146"/>
      <c r="C75" s="146" t="s">
        <v>369</v>
      </c>
      <c r="D75" s="26" t="s">
        <v>128</v>
      </c>
      <c r="E75" s="4"/>
      <c r="F75" s="4">
        <v>48742</v>
      </c>
      <c r="G75" s="17"/>
    </row>
    <row r="76" spans="1:7" s="127" customFormat="1" ht="60" customHeight="1">
      <c r="A76" s="146"/>
      <c r="B76" s="146"/>
      <c r="C76" s="146" t="s">
        <v>130</v>
      </c>
      <c r="D76" s="26" t="s">
        <v>121</v>
      </c>
      <c r="E76" s="4">
        <v>3550</v>
      </c>
      <c r="F76" s="4">
        <v>3550</v>
      </c>
      <c r="G76" s="17"/>
    </row>
    <row r="77" spans="1:7" s="246" customFormat="1" ht="17.25" customHeight="1">
      <c r="A77" s="245"/>
      <c r="B77" s="245" t="s">
        <v>76</v>
      </c>
      <c r="C77" s="245"/>
      <c r="D77" s="46" t="s">
        <v>77</v>
      </c>
      <c r="E77" s="4">
        <f>E78+E79</f>
        <v>3850</v>
      </c>
      <c r="F77" s="4">
        <f>F78+F79</f>
        <v>12482</v>
      </c>
      <c r="G77" s="17">
        <f>F77/E77%</f>
        <v>324.2077922077922</v>
      </c>
    </row>
    <row r="78" spans="1:7" s="127" customFormat="1" ht="60" customHeight="1">
      <c r="A78" s="146"/>
      <c r="B78" s="146"/>
      <c r="C78" s="146" t="s">
        <v>130</v>
      </c>
      <c r="D78" s="26" t="s">
        <v>121</v>
      </c>
      <c r="E78" s="4">
        <v>3850</v>
      </c>
      <c r="F78" s="4">
        <v>3850</v>
      </c>
      <c r="G78" s="17"/>
    </row>
    <row r="79" spans="1:7" s="127" customFormat="1" ht="15">
      <c r="A79" s="146"/>
      <c r="B79" s="146"/>
      <c r="C79" s="146" t="s">
        <v>369</v>
      </c>
      <c r="D79" s="26" t="s">
        <v>128</v>
      </c>
      <c r="E79" s="4"/>
      <c r="F79" s="4">
        <v>8632</v>
      </c>
      <c r="G79" s="17"/>
    </row>
    <row r="80" spans="1:7" s="246" customFormat="1" ht="22.5" customHeight="1">
      <c r="A80" s="245"/>
      <c r="B80" s="245" t="s">
        <v>54</v>
      </c>
      <c r="C80" s="245"/>
      <c r="D80" s="46" t="s">
        <v>67</v>
      </c>
      <c r="E80" s="4">
        <f>E81</f>
        <v>0</v>
      </c>
      <c r="F80" s="4">
        <f>F81</f>
        <v>7297</v>
      </c>
      <c r="G80" s="17"/>
    </row>
    <row r="81" spans="1:7" s="127" customFormat="1" ht="15">
      <c r="A81" s="146"/>
      <c r="B81" s="146"/>
      <c r="C81" s="148" t="s">
        <v>370</v>
      </c>
      <c r="D81" s="26" t="s">
        <v>128</v>
      </c>
      <c r="E81" s="4"/>
      <c r="F81" s="4">
        <v>7297</v>
      </c>
      <c r="G81" s="17"/>
    </row>
    <row r="82" spans="1:7" s="246" customFormat="1" ht="23.25" customHeight="1">
      <c r="A82" s="245"/>
      <c r="B82" s="245" t="s">
        <v>55</v>
      </c>
      <c r="C82" s="245"/>
      <c r="D82" s="46" t="s">
        <v>68</v>
      </c>
      <c r="E82" s="4">
        <f>E83+E84+E85+E86+E87+E88+E89</f>
        <v>1078699</v>
      </c>
      <c r="F82" s="4">
        <f>F83+F84+F85+F86+F87+F88+F89</f>
        <v>694508</v>
      </c>
      <c r="G82" s="17">
        <f>F82/E82%</f>
        <v>64.3838549956939</v>
      </c>
    </row>
    <row r="83" spans="1:7" s="246" customFormat="1" ht="23.25" customHeight="1">
      <c r="A83" s="245"/>
      <c r="B83" s="245"/>
      <c r="C83" s="245" t="s">
        <v>295</v>
      </c>
      <c r="D83" s="26" t="s">
        <v>296</v>
      </c>
      <c r="E83" s="4"/>
      <c r="F83" s="4">
        <v>3271</v>
      </c>
      <c r="G83" s="17"/>
    </row>
    <row r="84" spans="1:7" s="127" customFormat="1" ht="30" customHeight="1">
      <c r="A84" s="146"/>
      <c r="B84" s="146"/>
      <c r="C84" s="148" t="s">
        <v>306</v>
      </c>
      <c r="D84" s="26" t="s">
        <v>128</v>
      </c>
      <c r="E84" s="4"/>
      <c r="F84" s="4">
        <v>21569</v>
      </c>
      <c r="G84" s="17"/>
    </row>
    <row r="85" spans="1:7" s="127" customFormat="1" ht="40.5" customHeight="1">
      <c r="A85" s="146"/>
      <c r="B85" s="146"/>
      <c r="C85" s="148" t="s">
        <v>304</v>
      </c>
      <c r="D85" s="26" t="s">
        <v>305</v>
      </c>
      <c r="E85" s="4">
        <v>12000</v>
      </c>
      <c r="F85" s="4">
        <v>12000</v>
      </c>
      <c r="G85" s="17"/>
    </row>
    <row r="86" spans="1:7" s="127" customFormat="1" ht="38.25">
      <c r="A86" s="146"/>
      <c r="B86" s="146"/>
      <c r="C86" s="148" t="s">
        <v>371</v>
      </c>
      <c r="D86" s="26" t="s">
        <v>372</v>
      </c>
      <c r="E86" s="4"/>
      <c r="F86" s="4">
        <v>484654</v>
      </c>
      <c r="G86" s="17"/>
    </row>
    <row r="87" spans="1:7" s="127" customFormat="1" ht="77.25" customHeight="1">
      <c r="A87" s="146"/>
      <c r="B87" s="146"/>
      <c r="C87" s="148" t="s">
        <v>374</v>
      </c>
      <c r="D87" s="26" t="s">
        <v>445</v>
      </c>
      <c r="E87" s="4">
        <v>544038</v>
      </c>
      <c r="F87" s="4">
        <v>88044</v>
      </c>
      <c r="G87" s="17"/>
    </row>
    <row r="88" spans="1:7" s="127" customFormat="1" ht="77.25" customHeight="1">
      <c r="A88" s="146"/>
      <c r="B88" s="146"/>
      <c r="C88" s="148" t="s">
        <v>375</v>
      </c>
      <c r="D88" s="26" t="s">
        <v>445</v>
      </c>
      <c r="E88" s="4">
        <v>60970</v>
      </c>
      <c r="F88" s="4">
        <v>60970</v>
      </c>
      <c r="G88" s="17"/>
    </row>
    <row r="89" spans="1:7" s="127" customFormat="1" ht="76.5">
      <c r="A89" s="146"/>
      <c r="B89" s="146"/>
      <c r="C89" s="148" t="s">
        <v>373</v>
      </c>
      <c r="D89" s="26" t="s">
        <v>445</v>
      </c>
      <c r="E89" s="4">
        <v>461691</v>
      </c>
      <c r="F89" s="4">
        <v>24000</v>
      </c>
      <c r="G89" s="17"/>
    </row>
    <row r="90" spans="1:7" s="6" customFormat="1" ht="22.5" customHeight="1">
      <c r="A90" s="18" t="s">
        <v>22</v>
      </c>
      <c r="B90" s="18"/>
      <c r="C90" s="18"/>
      <c r="D90" s="10" t="s">
        <v>23</v>
      </c>
      <c r="E90" s="11">
        <f>E91</f>
        <v>7557000</v>
      </c>
      <c r="F90" s="11">
        <f>F91</f>
        <v>3208500</v>
      </c>
      <c r="G90" s="16">
        <f>F90/E90%</f>
        <v>42.45732433505359</v>
      </c>
    </row>
    <row r="91" spans="1:7" s="246" customFormat="1" ht="48" customHeight="1">
      <c r="A91" s="245"/>
      <c r="B91" s="245" t="s">
        <v>24</v>
      </c>
      <c r="C91" s="245"/>
      <c r="D91" s="46" t="s">
        <v>112</v>
      </c>
      <c r="E91" s="4">
        <f>E92</f>
        <v>7557000</v>
      </c>
      <c r="F91" s="4">
        <f>F92</f>
        <v>3208500</v>
      </c>
      <c r="G91" s="17"/>
    </row>
    <row r="92" spans="1:7" s="127" customFormat="1" ht="70.5" customHeight="1">
      <c r="A92" s="146"/>
      <c r="B92" s="146"/>
      <c r="C92" s="148" t="s">
        <v>130</v>
      </c>
      <c r="D92" s="26" t="s">
        <v>121</v>
      </c>
      <c r="E92" s="4">
        <v>7557000</v>
      </c>
      <c r="F92" s="4">
        <v>3208500</v>
      </c>
      <c r="G92" s="17"/>
    </row>
    <row r="93" spans="1:7" s="6" customFormat="1" ht="21" customHeight="1">
      <c r="A93" s="18" t="s">
        <v>93</v>
      </c>
      <c r="B93" s="18"/>
      <c r="C93" s="18"/>
      <c r="D93" s="10" t="s">
        <v>94</v>
      </c>
      <c r="E93" s="11">
        <f>E94+E96</f>
        <v>9336</v>
      </c>
      <c r="F93" s="11">
        <f>F94+F96</f>
        <v>1265</v>
      </c>
      <c r="G93" s="16">
        <f>F93/E93%</f>
        <v>13.549700085689803</v>
      </c>
    </row>
    <row r="94" spans="1:7" s="246" customFormat="1" ht="38.25" customHeight="1">
      <c r="A94" s="245"/>
      <c r="B94" s="245" t="s">
        <v>285</v>
      </c>
      <c r="C94" s="245"/>
      <c r="D94" s="46" t="s">
        <v>284</v>
      </c>
      <c r="E94" s="4">
        <f>E95</f>
        <v>9336</v>
      </c>
      <c r="F94" s="4">
        <f>F95</f>
        <v>0</v>
      </c>
      <c r="G94" s="17"/>
    </row>
    <row r="95" spans="1:7" s="127" customFormat="1" ht="70.5" customHeight="1">
      <c r="A95" s="146"/>
      <c r="B95" s="146"/>
      <c r="C95" s="148" t="s">
        <v>130</v>
      </c>
      <c r="D95" s="26" t="s">
        <v>121</v>
      </c>
      <c r="E95" s="4">
        <v>9336</v>
      </c>
      <c r="F95" s="4"/>
      <c r="G95" s="17"/>
    </row>
    <row r="96" spans="1:7" s="246" customFormat="1" ht="28.5" customHeight="1">
      <c r="A96" s="245"/>
      <c r="B96" s="245" t="s">
        <v>97</v>
      </c>
      <c r="C96" s="245"/>
      <c r="D96" s="46" t="s">
        <v>26</v>
      </c>
      <c r="E96" s="4">
        <f>E97</f>
        <v>0</v>
      </c>
      <c r="F96" s="4">
        <f>F97</f>
        <v>1265</v>
      </c>
      <c r="G96" s="17"/>
    </row>
    <row r="97" spans="1:7" s="127" customFormat="1" ht="21" customHeight="1">
      <c r="A97" s="259"/>
      <c r="B97" s="259"/>
      <c r="C97" s="149" t="s">
        <v>109</v>
      </c>
      <c r="D97" s="27" t="s">
        <v>128</v>
      </c>
      <c r="E97" s="19"/>
      <c r="F97" s="19">
        <v>1265</v>
      </c>
      <c r="G97" s="20"/>
    </row>
    <row r="98" spans="1:7" s="39" customFormat="1" ht="31.5">
      <c r="A98" s="55" t="s">
        <v>25</v>
      </c>
      <c r="B98" s="41"/>
      <c r="C98" s="260"/>
      <c r="D98" s="58" t="s">
        <v>242</v>
      </c>
      <c r="E98" s="11">
        <f>E99+E101</f>
        <v>21000</v>
      </c>
      <c r="F98" s="11">
        <f>F99+F101</f>
        <v>11938</v>
      </c>
      <c r="G98" s="16">
        <f>F98/E98%</f>
        <v>56.84761904761905</v>
      </c>
    </row>
    <row r="99" spans="1:7" s="246" customFormat="1" ht="32.25" customHeight="1">
      <c r="A99" s="245"/>
      <c r="B99" s="245" t="s">
        <v>287</v>
      </c>
      <c r="C99" s="261"/>
      <c r="D99" s="46" t="s">
        <v>288</v>
      </c>
      <c r="E99" s="4">
        <f>E100</f>
        <v>0</v>
      </c>
      <c r="F99" s="4">
        <f>F100</f>
        <v>11938</v>
      </c>
      <c r="G99" s="17"/>
    </row>
    <row r="100" spans="1:7" s="250" customFormat="1" ht="24.75" customHeight="1">
      <c r="A100" s="262"/>
      <c r="B100" s="249"/>
      <c r="C100" s="276" t="s">
        <v>129</v>
      </c>
      <c r="D100" s="263" t="s">
        <v>128</v>
      </c>
      <c r="E100" s="11"/>
      <c r="F100" s="4">
        <v>11938</v>
      </c>
      <c r="G100" s="16"/>
    </row>
    <row r="101" spans="1:7" s="246" customFormat="1" ht="36.75" customHeight="1">
      <c r="A101" s="245"/>
      <c r="B101" s="245" t="s">
        <v>376</v>
      </c>
      <c r="C101" s="261"/>
      <c r="D101" s="46" t="s">
        <v>36</v>
      </c>
      <c r="E101" s="4">
        <f>E102</f>
        <v>21000</v>
      </c>
      <c r="F101" s="4">
        <f>F102</f>
        <v>0</v>
      </c>
      <c r="G101" s="17"/>
    </row>
    <row r="102" spans="1:7" s="250" customFormat="1" ht="60" customHeight="1">
      <c r="A102" s="262"/>
      <c r="B102" s="249"/>
      <c r="C102" s="276" t="s">
        <v>130</v>
      </c>
      <c r="D102" s="26" t="s">
        <v>121</v>
      </c>
      <c r="E102" s="42">
        <v>21000</v>
      </c>
      <c r="F102" s="4">
        <v>0</v>
      </c>
      <c r="G102" s="16"/>
    </row>
    <row r="103" spans="1:7" s="6" customFormat="1" ht="24" customHeight="1">
      <c r="A103" s="18" t="s">
        <v>38</v>
      </c>
      <c r="B103" s="18"/>
      <c r="C103" s="18"/>
      <c r="D103" s="12" t="s">
        <v>39</v>
      </c>
      <c r="E103" s="11">
        <f>E104+E107+E109+E112</f>
        <v>1637150</v>
      </c>
      <c r="F103" s="11">
        <f>F104+F107+F109+F112</f>
        <v>284520</v>
      </c>
      <c r="G103" s="16">
        <f>F103/E103%</f>
        <v>17.378981767095258</v>
      </c>
    </row>
    <row r="104" spans="1:7" s="246" customFormat="1" ht="28.5" customHeight="1">
      <c r="A104" s="245"/>
      <c r="B104" s="245" t="s">
        <v>57</v>
      </c>
      <c r="C104" s="245"/>
      <c r="D104" s="46" t="s">
        <v>69</v>
      </c>
      <c r="E104" s="4">
        <f>E105+E106</f>
        <v>1198750</v>
      </c>
      <c r="F104" s="4">
        <f>F105+F106</f>
        <v>113050</v>
      </c>
      <c r="G104" s="17">
        <f>F104/E104%</f>
        <v>9.430656934306569</v>
      </c>
    </row>
    <row r="105" spans="1:7" s="127" customFormat="1" ht="27" customHeight="1">
      <c r="A105" s="146"/>
      <c r="B105" s="146"/>
      <c r="C105" s="148" t="s">
        <v>446</v>
      </c>
      <c r="D105" s="26" t="s">
        <v>128</v>
      </c>
      <c r="E105" s="4"/>
      <c r="F105" s="4">
        <v>94440</v>
      </c>
      <c r="G105" s="17"/>
    </row>
    <row r="106" spans="1:7" s="127" customFormat="1" ht="79.5" customHeight="1">
      <c r="A106" s="146"/>
      <c r="B106" s="146"/>
      <c r="C106" s="148" t="s">
        <v>373</v>
      </c>
      <c r="D106" s="26" t="s">
        <v>445</v>
      </c>
      <c r="E106" s="4">
        <v>1198750</v>
      </c>
      <c r="F106" s="4">
        <v>18610</v>
      </c>
      <c r="G106" s="17"/>
    </row>
    <row r="107" spans="1:7" s="246" customFormat="1" ht="43.5" customHeight="1">
      <c r="A107" s="245"/>
      <c r="B107" s="245" t="s">
        <v>59</v>
      </c>
      <c r="C107" s="245"/>
      <c r="D107" s="46" t="s">
        <v>447</v>
      </c>
      <c r="E107" s="4">
        <f>E108</f>
        <v>0</v>
      </c>
      <c r="F107" s="4">
        <f>F108</f>
        <v>1633</v>
      </c>
      <c r="G107" s="17"/>
    </row>
    <row r="108" spans="1:7" s="127" customFormat="1" ht="15">
      <c r="A108" s="146"/>
      <c r="B108" s="146"/>
      <c r="C108" s="148" t="s">
        <v>308</v>
      </c>
      <c r="D108" s="26" t="s">
        <v>128</v>
      </c>
      <c r="E108" s="4"/>
      <c r="F108" s="4">
        <v>1633</v>
      </c>
      <c r="G108" s="17"/>
    </row>
    <row r="109" spans="1:7" s="246" customFormat="1" ht="23.25" customHeight="1">
      <c r="A109" s="264"/>
      <c r="B109" s="245" t="s">
        <v>80</v>
      </c>
      <c r="C109" s="261"/>
      <c r="D109" s="46" t="s">
        <v>232</v>
      </c>
      <c r="E109" s="4">
        <f>E110+E111</f>
        <v>262660</v>
      </c>
      <c r="F109" s="4">
        <f>F110+F111</f>
        <v>1696</v>
      </c>
      <c r="G109" s="17">
        <f>F109/E109%</f>
        <v>0.6457016675550141</v>
      </c>
    </row>
    <row r="110" spans="1:7" s="246" customFormat="1" ht="45.75" customHeight="1">
      <c r="A110" s="264"/>
      <c r="B110" s="245"/>
      <c r="C110" s="148" t="s">
        <v>371</v>
      </c>
      <c r="D110" s="26" t="s">
        <v>372</v>
      </c>
      <c r="E110" s="4"/>
      <c r="F110" s="4">
        <v>1696</v>
      </c>
      <c r="G110" s="17"/>
    </row>
    <row r="111" spans="1:7" s="246" customFormat="1" ht="88.5" customHeight="1">
      <c r="A111" s="264"/>
      <c r="B111" s="245"/>
      <c r="C111" s="148" t="s">
        <v>373</v>
      </c>
      <c r="D111" s="26" t="s">
        <v>445</v>
      </c>
      <c r="E111" s="4">
        <v>262660</v>
      </c>
      <c r="F111" s="4"/>
      <c r="G111" s="17"/>
    </row>
    <row r="112" spans="1:7" s="246" customFormat="1" ht="22.5" customHeight="1">
      <c r="A112" s="264"/>
      <c r="B112" s="245" t="s">
        <v>98</v>
      </c>
      <c r="C112" s="245"/>
      <c r="D112" s="46" t="s">
        <v>103</v>
      </c>
      <c r="E112" s="4">
        <f>E113+E114+E115+E116+E117</f>
        <v>175740</v>
      </c>
      <c r="F112" s="4">
        <f>F113+F114+F115+F116+F117</f>
        <v>168141</v>
      </c>
      <c r="G112" s="17">
        <f>F112/E112%</f>
        <v>95.67599863434619</v>
      </c>
    </row>
    <row r="113" spans="1:7" s="127" customFormat="1" ht="27" customHeight="1">
      <c r="A113" s="146"/>
      <c r="B113" s="146"/>
      <c r="C113" s="148" t="s">
        <v>246</v>
      </c>
      <c r="D113" s="26" t="s">
        <v>128</v>
      </c>
      <c r="E113" s="4"/>
      <c r="F113" s="4">
        <v>31258</v>
      </c>
      <c r="G113" s="17"/>
    </row>
    <row r="114" spans="1:7" s="127" customFormat="1" ht="80.25" customHeight="1">
      <c r="A114" s="146"/>
      <c r="B114" s="146"/>
      <c r="C114" s="148" t="s">
        <v>374</v>
      </c>
      <c r="D114" s="26" t="s">
        <v>445</v>
      </c>
      <c r="E114" s="4">
        <v>98338</v>
      </c>
      <c r="F114" s="4">
        <v>61040</v>
      </c>
      <c r="G114" s="17"/>
    </row>
    <row r="115" spans="1:7" s="127" customFormat="1" ht="78" customHeight="1">
      <c r="A115" s="146"/>
      <c r="B115" s="146"/>
      <c r="C115" s="148" t="s">
        <v>375</v>
      </c>
      <c r="D115" s="26" t="s">
        <v>445</v>
      </c>
      <c r="E115" s="4">
        <v>11569</v>
      </c>
      <c r="F115" s="4">
        <v>10010</v>
      </c>
      <c r="G115" s="17"/>
    </row>
    <row r="116" spans="1:7" s="127" customFormat="1" ht="84" customHeight="1">
      <c r="A116" s="146"/>
      <c r="B116" s="146"/>
      <c r="C116" s="148" t="s">
        <v>373</v>
      </c>
      <c r="D116" s="26" t="s">
        <v>361</v>
      </c>
      <c r="E116" s="4">
        <v>58904</v>
      </c>
      <c r="F116" s="4">
        <v>58904</v>
      </c>
      <c r="G116" s="17"/>
    </row>
    <row r="117" spans="1:7" s="127" customFormat="1" ht="85.5" customHeight="1">
      <c r="A117" s="146"/>
      <c r="B117" s="146"/>
      <c r="C117" s="148" t="s">
        <v>377</v>
      </c>
      <c r="D117" s="26" t="s">
        <v>445</v>
      </c>
      <c r="E117" s="4">
        <v>6929</v>
      </c>
      <c r="F117" s="4">
        <v>6929</v>
      </c>
      <c r="G117" s="17"/>
    </row>
    <row r="118" spans="1:7" s="127" customFormat="1" ht="42.75" customHeight="1">
      <c r="A118" s="55" t="s">
        <v>346</v>
      </c>
      <c r="B118" s="55"/>
      <c r="C118" s="265"/>
      <c r="D118" s="58" t="s">
        <v>348</v>
      </c>
      <c r="E118" s="57">
        <f>E119+E124</f>
        <v>2824793</v>
      </c>
      <c r="F118" s="57">
        <f>F119+F124</f>
        <v>1424512</v>
      </c>
      <c r="G118" s="63">
        <f>F118/E118%</f>
        <v>50.42889868390356</v>
      </c>
    </row>
    <row r="119" spans="1:7" s="127" customFormat="1" ht="42.75" customHeight="1">
      <c r="A119" s="7"/>
      <c r="B119" s="7" t="s">
        <v>347</v>
      </c>
      <c r="C119" s="316"/>
      <c r="D119" s="2" t="s">
        <v>37</v>
      </c>
      <c r="E119" s="4">
        <f>E120+E121+E122+E123</f>
        <v>2449287</v>
      </c>
      <c r="F119" s="4">
        <f>F120+F121+F122+F123</f>
        <v>1244522</v>
      </c>
      <c r="G119" s="17">
        <f>F119/E119%</f>
        <v>50.811603540132296</v>
      </c>
    </row>
    <row r="120" spans="1:7" s="127" customFormat="1" ht="42.75" customHeight="1">
      <c r="A120" s="146"/>
      <c r="B120" s="146"/>
      <c r="C120" s="148" t="s">
        <v>364</v>
      </c>
      <c r="D120" s="26" t="s">
        <v>128</v>
      </c>
      <c r="E120" s="4"/>
      <c r="F120" s="4">
        <v>16627</v>
      </c>
      <c r="G120" s="17"/>
    </row>
    <row r="121" spans="1:7" s="127" customFormat="1" ht="72.75" customHeight="1">
      <c r="A121" s="146"/>
      <c r="B121" s="146"/>
      <c r="C121" s="148" t="s">
        <v>307</v>
      </c>
      <c r="D121" s="26" t="s">
        <v>378</v>
      </c>
      <c r="E121" s="4">
        <v>1101000</v>
      </c>
      <c r="F121" s="4">
        <v>632563</v>
      </c>
      <c r="G121" s="17"/>
    </row>
    <row r="122" spans="1:7" s="127" customFormat="1" ht="72" customHeight="1">
      <c r="A122" s="146"/>
      <c r="B122" s="146"/>
      <c r="C122" s="148" t="s">
        <v>131</v>
      </c>
      <c r="D122" s="26" t="s">
        <v>132</v>
      </c>
      <c r="E122" s="4">
        <v>870000</v>
      </c>
      <c r="F122" s="4">
        <v>360488</v>
      </c>
      <c r="G122" s="17"/>
    </row>
    <row r="123" spans="1:7" s="127" customFormat="1" ht="54" customHeight="1">
      <c r="A123" s="146"/>
      <c r="B123" s="146"/>
      <c r="C123" s="148" t="s">
        <v>223</v>
      </c>
      <c r="D123" s="26" t="s">
        <v>448</v>
      </c>
      <c r="E123" s="4">
        <v>478287</v>
      </c>
      <c r="F123" s="4">
        <v>234844</v>
      </c>
      <c r="G123" s="17"/>
    </row>
    <row r="124" spans="1:7" s="127" customFormat="1" ht="48.75" customHeight="1">
      <c r="A124" s="146"/>
      <c r="B124" s="7" t="s">
        <v>379</v>
      </c>
      <c r="C124" s="316"/>
      <c r="D124" s="2" t="s">
        <v>380</v>
      </c>
      <c r="E124" s="4">
        <f>E125+E126+E127</f>
        <v>375506</v>
      </c>
      <c r="F124" s="4">
        <f>F125+F126+F127</f>
        <v>179990</v>
      </c>
      <c r="G124" s="17">
        <f>F124/E124%</f>
        <v>47.932656202564004</v>
      </c>
    </row>
    <row r="125" spans="1:7" s="127" customFormat="1" ht="48.75" customHeight="1">
      <c r="A125" s="146"/>
      <c r="B125" s="146"/>
      <c r="C125" s="148" t="s">
        <v>449</v>
      </c>
      <c r="D125" s="26" t="s">
        <v>128</v>
      </c>
      <c r="E125" s="4"/>
      <c r="F125" s="4">
        <v>1491</v>
      </c>
      <c r="G125" s="17"/>
    </row>
    <row r="126" spans="1:7" s="127" customFormat="1" ht="67.5" customHeight="1">
      <c r="A126" s="146"/>
      <c r="B126" s="146"/>
      <c r="C126" s="148" t="s">
        <v>131</v>
      </c>
      <c r="D126" s="26" t="s">
        <v>132</v>
      </c>
      <c r="E126" s="4">
        <v>21358</v>
      </c>
      <c r="F126" s="4">
        <v>17290</v>
      </c>
      <c r="G126" s="17"/>
    </row>
    <row r="127" spans="1:7" s="127" customFormat="1" ht="56.25" customHeight="1">
      <c r="A127" s="146"/>
      <c r="B127" s="146"/>
      <c r="C127" s="148" t="s">
        <v>223</v>
      </c>
      <c r="D127" s="26" t="s">
        <v>448</v>
      </c>
      <c r="E127" s="4">
        <v>354148</v>
      </c>
      <c r="F127" s="4">
        <v>161209</v>
      </c>
      <c r="G127" s="17"/>
    </row>
    <row r="128" spans="1:7" ht="34.5" customHeight="1">
      <c r="A128" s="18" t="s">
        <v>189</v>
      </c>
      <c r="B128" s="18"/>
      <c r="C128" s="210"/>
      <c r="D128" s="12" t="s">
        <v>201</v>
      </c>
      <c r="E128" s="11">
        <f>E129</f>
        <v>470000</v>
      </c>
      <c r="F128" s="11">
        <f>F129</f>
        <v>484198</v>
      </c>
      <c r="G128" s="16">
        <f>F128/E128%</f>
        <v>103.02085106382978</v>
      </c>
    </row>
    <row r="129" spans="1:7" s="246" customFormat="1" ht="42.75">
      <c r="A129" s="245"/>
      <c r="B129" s="245" t="s">
        <v>190</v>
      </c>
      <c r="C129" s="261"/>
      <c r="D129" s="46" t="s">
        <v>289</v>
      </c>
      <c r="E129" s="4">
        <f>E130+E131+E132</f>
        <v>470000</v>
      </c>
      <c r="F129" s="4">
        <f>F130+F131+F132</f>
        <v>484198</v>
      </c>
      <c r="G129" s="16"/>
    </row>
    <row r="130" spans="1:7" s="127" customFormat="1" ht="36" customHeight="1">
      <c r="A130" s="146"/>
      <c r="B130" s="146"/>
      <c r="C130" s="148" t="s">
        <v>248</v>
      </c>
      <c r="D130" s="26" t="s">
        <v>250</v>
      </c>
      <c r="E130" s="4">
        <v>1000</v>
      </c>
      <c r="F130" s="4">
        <v>179</v>
      </c>
      <c r="G130" s="16"/>
    </row>
    <row r="131" spans="1:7" s="127" customFormat="1" ht="36" customHeight="1">
      <c r="A131" s="146"/>
      <c r="B131" s="146"/>
      <c r="C131" s="148" t="s">
        <v>245</v>
      </c>
      <c r="D131" s="26" t="s">
        <v>249</v>
      </c>
      <c r="E131" s="4">
        <v>469000</v>
      </c>
      <c r="F131" s="4">
        <v>480887</v>
      </c>
      <c r="G131" s="16"/>
    </row>
    <row r="132" spans="1:7" s="127" customFormat="1" ht="36" customHeight="1">
      <c r="A132" s="146"/>
      <c r="B132" s="146"/>
      <c r="C132" s="148" t="s">
        <v>109</v>
      </c>
      <c r="D132" s="26" t="s">
        <v>128</v>
      </c>
      <c r="E132" s="4"/>
      <c r="F132" s="4">
        <v>3132</v>
      </c>
      <c r="G132" s="16"/>
    </row>
    <row r="133" spans="1:7" s="39" customFormat="1" ht="31.5">
      <c r="A133" s="55" t="s">
        <v>87</v>
      </c>
      <c r="B133" s="41"/>
      <c r="C133" s="260"/>
      <c r="D133" s="58" t="s">
        <v>142</v>
      </c>
      <c r="E133" s="11">
        <f>E134</f>
        <v>0</v>
      </c>
      <c r="F133" s="11">
        <f>F134</f>
        <v>102</v>
      </c>
      <c r="G133" s="16" t="s">
        <v>247</v>
      </c>
    </row>
    <row r="134" spans="1:7" s="246" customFormat="1" ht="15.75">
      <c r="A134" s="245"/>
      <c r="B134" s="245" t="s">
        <v>105</v>
      </c>
      <c r="C134" s="261"/>
      <c r="D134" s="46" t="s">
        <v>106</v>
      </c>
      <c r="E134" s="4">
        <f>E135</f>
        <v>0</v>
      </c>
      <c r="F134" s="4">
        <f>F135</f>
        <v>102</v>
      </c>
      <c r="G134" s="16"/>
    </row>
    <row r="135" spans="1:7" s="127" customFormat="1" ht="15.75">
      <c r="A135" s="146"/>
      <c r="B135" s="146"/>
      <c r="C135" s="148" t="s">
        <v>359</v>
      </c>
      <c r="D135" s="26" t="s">
        <v>128</v>
      </c>
      <c r="E135" s="4"/>
      <c r="F135" s="4">
        <v>102</v>
      </c>
      <c r="G135" s="16"/>
    </row>
    <row r="136" spans="1:7" s="39" customFormat="1" ht="35.25" customHeight="1">
      <c r="A136" s="55" t="s">
        <v>88</v>
      </c>
      <c r="B136" s="55"/>
      <c r="C136" s="265"/>
      <c r="D136" s="58" t="s">
        <v>227</v>
      </c>
      <c r="E136" s="11">
        <f>E137</f>
        <v>284000</v>
      </c>
      <c r="F136" s="11">
        <f>F137</f>
        <v>95178</v>
      </c>
      <c r="G136" s="16">
        <f>F136/E136%</f>
        <v>33.51338028169014</v>
      </c>
    </row>
    <row r="137" spans="1:7" s="246" customFormat="1" ht="24" customHeight="1">
      <c r="A137" s="253"/>
      <c r="B137" s="245" t="s">
        <v>139</v>
      </c>
      <c r="C137" s="266"/>
      <c r="D137" s="46" t="s">
        <v>140</v>
      </c>
      <c r="E137" s="4">
        <f>E138+E139</f>
        <v>284000</v>
      </c>
      <c r="F137" s="4">
        <f>F138+F139</f>
        <v>95178</v>
      </c>
      <c r="G137" s="16"/>
    </row>
    <row r="138" spans="1:7" s="127" customFormat="1" ht="69" customHeight="1">
      <c r="A138" s="147"/>
      <c r="B138" s="146"/>
      <c r="C138" s="148" t="s">
        <v>251</v>
      </c>
      <c r="D138" s="26" t="s">
        <v>450</v>
      </c>
      <c r="E138" s="4">
        <v>284000</v>
      </c>
      <c r="F138" s="4">
        <v>70531</v>
      </c>
      <c r="G138" s="16"/>
    </row>
    <row r="139" spans="1:7" s="127" customFormat="1" ht="27" customHeight="1">
      <c r="A139" s="146"/>
      <c r="B139" s="146"/>
      <c r="C139" s="148" t="s">
        <v>308</v>
      </c>
      <c r="D139" s="26" t="s">
        <v>128</v>
      </c>
      <c r="E139" s="4"/>
      <c r="F139" s="4">
        <v>24647</v>
      </c>
      <c r="G139" s="16"/>
    </row>
    <row r="140" spans="1:7" s="6" customFormat="1" ht="26.25" customHeight="1" thickBot="1">
      <c r="A140" s="379" t="s">
        <v>29</v>
      </c>
      <c r="B140" s="380"/>
      <c r="C140" s="380"/>
      <c r="D140" s="376"/>
      <c r="E140" s="37">
        <f>E4+E7+E11+E18+E24+E35+E44+E47+E52+E56+E66+E73+E90+E93+E98+E103+E118+E128+E133+E136</f>
        <v>131800997</v>
      </c>
      <c r="F140" s="37">
        <f>F4+F7+F11+F18+F24+F35+F44+F47+F52+F56+F66+F73+F90+F93+F98+F103+F118+F128+F133+F136</f>
        <v>56599543</v>
      </c>
      <c r="G140" s="38">
        <f>F140/E140%</f>
        <v>42.94318274390595</v>
      </c>
    </row>
    <row r="141" spans="1:7" ht="15">
      <c r="A141" s="21"/>
      <c r="B141" s="21"/>
      <c r="C141" s="150"/>
      <c r="D141" s="23"/>
      <c r="E141" s="24"/>
      <c r="F141" s="24"/>
      <c r="G141" s="25"/>
    </row>
  </sheetData>
  <sheetProtection/>
  <mergeCells count="3">
    <mergeCell ref="F1:G1"/>
    <mergeCell ref="A2:G2"/>
    <mergeCell ref="A140:D140"/>
  </mergeCells>
  <printOptions/>
  <pageMargins left="0.75" right="0.75" top="1" bottom="1" header="0.5" footer="0.5"/>
  <pageSetup fitToHeight="6" fitToWidth="1" horizontalDpi="600" verticalDpi="600" orientation="portrait" paperSize="9" scale="69" r:id="rId1"/>
  <rowBreaks count="2" manualBreakCount="2">
    <brk id="83" max="6" man="1"/>
    <brk id="111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H35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6.75390625" style="1" customWidth="1"/>
    <col min="2" max="2" width="10.125" style="1" customWidth="1"/>
    <col min="3" max="3" width="11.875" style="1" customWidth="1"/>
    <col min="4" max="4" width="38.875" style="1" customWidth="1"/>
    <col min="5" max="5" width="19.00390625" style="1" bestFit="1" customWidth="1"/>
    <col min="6" max="6" width="17.75390625" style="1" customWidth="1"/>
    <col min="7" max="7" width="12.25390625" style="15" customWidth="1"/>
    <col min="8" max="16384" width="9.125" style="1" customWidth="1"/>
  </cols>
  <sheetData>
    <row r="1" spans="6:7" ht="23.25" customHeight="1">
      <c r="F1" s="408" t="s">
        <v>326</v>
      </c>
      <c r="G1" s="409"/>
    </row>
    <row r="2" spans="1:8" ht="71.25" customHeight="1">
      <c r="A2" s="381" t="s">
        <v>417</v>
      </c>
      <c r="B2" s="381"/>
      <c r="C2" s="381"/>
      <c r="D2" s="381"/>
      <c r="E2" s="381"/>
      <c r="F2" s="381"/>
      <c r="G2" s="381"/>
      <c r="H2" s="31"/>
    </row>
    <row r="3" spans="1:8" s="60" customFormat="1" ht="40.5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54"/>
    </row>
    <row r="4" spans="1:7" ht="24" customHeight="1">
      <c r="A4" s="75" t="s">
        <v>18</v>
      </c>
      <c r="B4" s="75"/>
      <c r="C4" s="119"/>
      <c r="D4" s="203" t="s">
        <v>19</v>
      </c>
      <c r="E4" s="77">
        <f>E5+E9+E22+E26+E32</f>
        <v>26309913</v>
      </c>
      <c r="F4" s="77">
        <f>F5+F9+F22+F26+F32</f>
        <v>9267464</v>
      </c>
      <c r="G4" s="94">
        <f>F4/E4%</f>
        <v>35.22422898167698</v>
      </c>
    </row>
    <row r="5" spans="1:7" ht="22.5" customHeight="1">
      <c r="A5" s="66"/>
      <c r="B5" s="66" t="s">
        <v>72</v>
      </c>
      <c r="C5" s="118"/>
      <c r="D5" s="205" t="s">
        <v>73</v>
      </c>
      <c r="E5" s="68">
        <f>E6+E7+E8</f>
        <v>792000</v>
      </c>
      <c r="F5" s="68">
        <f>F6+F7+F8</f>
        <v>394022</v>
      </c>
      <c r="G5" s="157">
        <f>F5/E5%</f>
        <v>49.75025252525253</v>
      </c>
    </row>
    <row r="6" spans="1:7" ht="28.5">
      <c r="A6" s="66"/>
      <c r="B6" s="66"/>
      <c r="C6" s="118">
        <v>3030</v>
      </c>
      <c r="D6" s="131" t="s">
        <v>194</v>
      </c>
      <c r="E6" s="68">
        <v>702400</v>
      </c>
      <c r="F6" s="68">
        <v>343495</v>
      </c>
      <c r="G6" s="157"/>
    </row>
    <row r="7" spans="1:7" ht="23.25" customHeight="1">
      <c r="A7" s="66"/>
      <c r="B7" s="66"/>
      <c r="C7" s="118">
        <v>4170</v>
      </c>
      <c r="D7" s="131" t="s">
        <v>116</v>
      </c>
      <c r="E7" s="68">
        <v>2000</v>
      </c>
      <c r="F7" s="68">
        <v>800</v>
      </c>
      <c r="G7" s="157"/>
    </row>
    <row r="8" spans="1:7" ht="26.25" customHeight="1">
      <c r="A8" s="66"/>
      <c r="B8" s="66"/>
      <c r="C8" s="123" t="s">
        <v>277</v>
      </c>
      <c r="D8" s="205" t="s">
        <v>147</v>
      </c>
      <c r="E8" s="68">
        <v>87600</v>
      </c>
      <c r="F8" s="68">
        <v>49727</v>
      </c>
      <c r="G8" s="157"/>
    </row>
    <row r="9" spans="1:7" ht="20.25" customHeight="1">
      <c r="A9" s="66"/>
      <c r="B9" s="66" t="s">
        <v>52</v>
      </c>
      <c r="C9" s="118"/>
      <c r="D9" s="205" t="s">
        <v>64</v>
      </c>
      <c r="E9" s="68">
        <f>E10+E11+E12+E13+E14+E15+E16+E17+E18+E19+E20+E21</f>
        <v>22461974</v>
      </c>
      <c r="F9" s="68">
        <f>F10+F11+F12+F13+F14+F15+F16+F17+F18+F19+F20+F21</f>
        <v>8002405</v>
      </c>
      <c r="G9" s="157">
        <f>F9/E9%</f>
        <v>35.62645473634686</v>
      </c>
    </row>
    <row r="10" spans="1:7" ht="79.5" customHeight="1">
      <c r="A10" s="66"/>
      <c r="B10" s="66"/>
      <c r="C10" s="118">
        <v>2360</v>
      </c>
      <c r="D10" s="319" t="s">
        <v>458</v>
      </c>
      <c r="E10" s="68">
        <v>40000</v>
      </c>
      <c r="F10" s="68">
        <v>10000</v>
      </c>
      <c r="G10" s="157"/>
    </row>
    <row r="11" spans="1:7" ht="32.25" customHeight="1">
      <c r="A11" s="66"/>
      <c r="B11" s="66"/>
      <c r="C11" s="118">
        <v>3020</v>
      </c>
      <c r="D11" s="131" t="s">
        <v>193</v>
      </c>
      <c r="E11" s="68">
        <v>17000</v>
      </c>
      <c r="F11" s="68">
        <v>5231</v>
      </c>
      <c r="G11" s="94"/>
    </row>
    <row r="12" spans="1:7" ht="29.25" customHeight="1">
      <c r="A12" s="66"/>
      <c r="B12" s="66"/>
      <c r="C12" s="118">
        <v>3030</v>
      </c>
      <c r="D12" s="131" t="s">
        <v>191</v>
      </c>
      <c r="E12" s="68">
        <v>1200</v>
      </c>
      <c r="F12" s="68">
        <v>740</v>
      </c>
      <c r="G12" s="94"/>
    </row>
    <row r="13" spans="1:7" ht="24" customHeight="1">
      <c r="A13" s="66"/>
      <c r="B13" s="66"/>
      <c r="C13" s="118">
        <v>3050</v>
      </c>
      <c r="D13" s="131" t="s">
        <v>195</v>
      </c>
      <c r="E13" s="68">
        <v>25176</v>
      </c>
      <c r="F13" s="68">
        <v>8269</v>
      </c>
      <c r="G13" s="94"/>
    </row>
    <row r="14" spans="1:7" ht="25.5" customHeight="1">
      <c r="A14" s="66"/>
      <c r="B14" s="66"/>
      <c r="C14" s="122" t="s">
        <v>154</v>
      </c>
      <c r="D14" s="131" t="s">
        <v>145</v>
      </c>
      <c r="E14" s="68">
        <v>8971334</v>
      </c>
      <c r="F14" s="68">
        <v>4320507</v>
      </c>
      <c r="G14" s="94"/>
    </row>
    <row r="15" spans="1:7" ht="23.25" customHeight="1">
      <c r="A15" s="66"/>
      <c r="B15" s="66"/>
      <c r="C15" s="122" t="s">
        <v>155</v>
      </c>
      <c r="D15" s="131" t="s">
        <v>156</v>
      </c>
      <c r="E15" s="68">
        <v>596605</v>
      </c>
      <c r="F15" s="68">
        <v>586180</v>
      </c>
      <c r="G15" s="94"/>
    </row>
    <row r="16" spans="1:7" ht="15.75">
      <c r="A16" s="66"/>
      <c r="B16" s="66"/>
      <c r="C16" s="122" t="s">
        <v>187</v>
      </c>
      <c r="D16" s="131" t="s">
        <v>146</v>
      </c>
      <c r="E16" s="68">
        <v>1827301</v>
      </c>
      <c r="F16" s="68">
        <v>842876</v>
      </c>
      <c r="G16" s="94"/>
    </row>
    <row r="17" spans="1:7" ht="15.75">
      <c r="A17" s="66"/>
      <c r="B17" s="66"/>
      <c r="C17" s="118">
        <v>4170</v>
      </c>
      <c r="D17" s="131" t="s">
        <v>116</v>
      </c>
      <c r="E17" s="68">
        <v>50000</v>
      </c>
      <c r="F17" s="68">
        <v>30481</v>
      </c>
      <c r="G17" s="94"/>
    </row>
    <row r="18" spans="1:7" ht="25.5">
      <c r="A18" s="66"/>
      <c r="B18" s="66"/>
      <c r="C18" s="123" t="s">
        <v>275</v>
      </c>
      <c r="D18" s="205" t="s">
        <v>147</v>
      </c>
      <c r="E18" s="68">
        <v>3161000</v>
      </c>
      <c r="F18" s="68">
        <v>1140446</v>
      </c>
      <c r="G18" s="94"/>
    </row>
    <row r="19" spans="1:7" ht="25.5" customHeight="1">
      <c r="A19" s="66"/>
      <c r="B19" s="66"/>
      <c r="C19" s="123">
        <v>6050</v>
      </c>
      <c r="D19" s="131" t="s">
        <v>149</v>
      </c>
      <c r="E19" s="68">
        <v>4696598</v>
      </c>
      <c r="F19" s="68">
        <v>1000000</v>
      </c>
      <c r="G19" s="94"/>
    </row>
    <row r="20" spans="1:7" ht="39" customHeight="1">
      <c r="A20" s="66"/>
      <c r="B20" s="66"/>
      <c r="C20" s="118">
        <v>6060</v>
      </c>
      <c r="D20" s="131" t="s">
        <v>150</v>
      </c>
      <c r="E20" s="68">
        <v>235000</v>
      </c>
      <c r="F20" s="68">
        <v>57675</v>
      </c>
      <c r="G20" s="94"/>
    </row>
    <row r="21" spans="1:7" ht="67.5" customHeight="1">
      <c r="A21" s="66"/>
      <c r="B21" s="66"/>
      <c r="C21" s="118">
        <v>6610</v>
      </c>
      <c r="D21" s="131" t="s">
        <v>393</v>
      </c>
      <c r="E21" s="68">
        <v>2840760</v>
      </c>
      <c r="F21" s="68"/>
      <c r="G21" s="94"/>
    </row>
    <row r="22" spans="1:7" ht="24.75" customHeight="1">
      <c r="A22" s="66"/>
      <c r="B22" s="66" t="s">
        <v>20</v>
      </c>
      <c r="C22" s="118"/>
      <c r="D22" s="205" t="s">
        <v>21</v>
      </c>
      <c r="E22" s="68">
        <f>E23+E24+E25</f>
        <v>36053</v>
      </c>
      <c r="F22" s="68">
        <f>F23+F24+F25</f>
        <v>36053</v>
      </c>
      <c r="G22" s="331">
        <f>F22/E22%</f>
        <v>100.00000000000001</v>
      </c>
    </row>
    <row r="23" spans="1:7" ht="15.75">
      <c r="A23" s="66"/>
      <c r="B23" s="66"/>
      <c r="C23" s="122" t="s">
        <v>187</v>
      </c>
      <c r="D23" s="131" t="s">
        <v>146</v>
      </c>
      <c r="E23" s="68">
        <v>3597</v>
      </c>
      <c r="F23" s="68">
        <v>3597</v>
      </c>
      <c r="G23" s="94"/>
    </row>
    <row r="24" spans="1:7" ht="22.5" customHeight="1">
      <c r="A24" s="66"/>
      <c r="B24" s="66"/>
      <c r="C24" s="118">
        <v>4170</v>
      </c>
      <c r="D24" s="131" t="s">
        <v>116</v>
      </c>
      <c r="E24" s="68">
        <v>23000</v>
      </c>
      <c r="F24" s="68">
        <v>23000</v>
      </c>
      <c r="G24" s="94"/>
    </row>
    <row r="25" spans="1:7" ht="24" customHeight="1">
      <c r="A25" s="66"/>
      <c r="B25" s="66"/>
      <c r="C25" s="123" t="s">
        <v>186</v>
      </c>
      <c r="D25" s="205" t="s">
        <v>147</v>
      </c>
      <c r="E25" s="68">
        <v>9456</v>
      </c>
      <c r="F25" s="68">
        <v>9456</v>
      </c>
      <c r="G25" s="94"/>
    </row>
    <row r="26" spans="1:7" ht="27" customHeight="1">
      <c r="A26" s="66"/>
      <c r="B26" s="66" t="s">
        <v>169</v>
      </c>
      <c r="C26" s="123"/>
      <c r="D26" s="131" t="s">
        <v>170</v>
      </c>
      <c r="E26" s="68">
        <f>E27+E28+E29+E30+E31</f>
        <v>478000</v>
      </c>
      <c r="F26" s="68">
        <f>F27+F28+F29+F30+F31</f>
        <v>92881</v>
      </c>
      <c r="G26" s="157">
        <f>F26/E26%</f>
        <v>19.431171548117156</v>
      </c>
    </row>
    <row r="27" spans="1:7" ht="34.5" customHeight="1">
      <c r="A27" s="66"/>
      <c r="B27" s="66"/>
      <c r="C27" s="123">
        <v>3040</v>
      </c>
      <c r="D27" s="131" t="s">
        <v>394</v>
      </c>
      <c r="E27" s="68">
        <v>30000</v>
      </c>
      <c r="F27" s="68"/>
      <c r="G27" s="157"/>
    </row>
    <row r="28" spans="1:7" ht="21" customHeight="1">
      <c r="A28" s="66"/>
      <c r="B28" s="66"/>
      <c r="C28" s="123">
        <v>4090</v>
      </c>
      <c r="D28" s="131" t="s">
        <v>395</v>
      </c>
      <c r="E28" s="68">
        <v>202</v>
      </c>
      <c r="F28" s="68"/>
      <c r="G28" s="157"/>
    </row>
    <row r="29" spans="1:7" ht="25.5" customHeight="1">
      <c r="A29" s="66"/>
      <c r="B29" s="66"/>
      <c r="C29" s="122" t="s">
        <v>187</v>
      </c>
      <c r="D29" s="131" t="s">
        <v>146</v>
      </c>
      <c r="E29" s="68">
        <v>316</v>
      </c>
      <c r="F29" s="68"/>
      <c r="G29" s="157"/>
    </row>
    <row r="30" spans="1:7" ht="15.75">
      <c r="A30" s="66"/>
      <c r="B30" s="66"/>
      <c r="C30" s="123">
        <v>4170</v>
      </c>
      <c r="D30" s="131" t="s">
        <v>116</v>
      </c>
      <c r="E30" s="68">
        <v>5000</v>
      </c>
      <c r="F30" s="68">
        <v>599</v>
      </c>
      <c r="G30" s="94"/>
    </row>
    <row r="31" spans="1:7" ht="25.5">
      <c r="A31" s="66"/>
      <c r="B31" s="66"/>
      <c r="C31" s="123" t="s">
        <v>317</v>
      </c>
      <c r="D31" s="205" t="s">
        <v>147</v>
      </c>
      <c r="E31" s="68">
        <v>442482</v>
      </c>
      <c r="F31" s="68">
        <v>92282</v>
      </c>
      <c r="G31" s="94"/>
    </row>
    <row r="32" spans="1:7" ht="15">
      <c r="A32" s="66"/>
      <c r="B32" s="66" t="s">
        <v>74</v>
      </c>
      <c r="C32" s="118"/>
      <c r="D32" s="205" t="s">
        <v>36</v>
      </c>
      <c r="E32" s="68">
        <f>E33+E34</f>
        <v>2541886</v>
      </c>
      <c r="F32" s="68">
        <f>F33+F34</f>
        <v>742103</v>
      </c>
      <c r="G32" s="157">
        <f>F32/E32%</f>
        <v>29.194975699146223</v>
      </c>
    </row>
    <row r="33" spans="1:7" ht="15.75">
      <c r="A33" s="66"/>
      <c r="B33" s="66"/>
      <c r="C33" s="118">
        <v>4170</v>
      </c>
      <c r="D33" s="131" t="s">
        <v>116</v>
      </c>
      <c r="E33" s="68">
        <v>15000</v>
      </c>
      <c r="F33" s="68">
        <v>1950</v>
      </c>
      <c r="G33" s="330"/>
    </row>
    <row r="34" spans="1:7" ht="15.75">
      <c r="A34" s="66"/>
      <c r="B34" s="66"/>
      <c r="C34" s="123" t="s">
        <v>276</v>
      </c>
      <c r="D34" s="205" t="s">
        <v>147</v>
      </c>
      <c r="E34" s="68">
        <v>2526886</v>
      </c>
      <c r="F34" s="68">
        <v>740153</v>
      </c>
      <c r="G34" s="330"/>
    </row>
    <row r="35" spans="1:7" ht="30.75" customHeight="1">
      <c r="A35" s="392" t="s">
        <v>328</v>
      </c>
      <c r="B35" s="393"/>
      <c r="C35" s="393"/>
      <c r="D35" s="394"/>
      <c r="E35" s="57">
        <f>E4</f>
        <v>26309913</v>
      </c>
      <c r="F35" s="57">
        <f>F4</f>
        <v>9267464</v>
      </c>
      <c r="G35" s="307">
        <f>G4</f>
        <v>35.22422898167698</v>
      </c>
    </row>
  </sheetData>
  <sheetProtection/>
  <mergeCells count="3">
    <mergeCell ref="F1:G1"/>
    <mergeCell ref="A2:G2"/>
    <mergeCell ref="A35:D35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I107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7.875" style="1" customWidth="1"/>
    <col min="2" max="2" width="11.625" style="60" customWidth="1"/>
    <col min="3" max="3" width="12.375" style="127" bestFit="1" customWidth="1"/>
    <col min="4" max="4" width="58.375" style="1" customWidth="1"/>
    <col min="5" max="5" width="20.625" style="1" customWidth="1"/>
    <col min="6" max="6" width="18.375" style="1" customWidth="1"/>
    <col min="7" max="7" width="12.25390625" style="15" customWidth="1"/>
    <col min="8" max="16384" width="9.125" style="1" customWidth="1"/>
  </cols>
  <sheetData>
    <row r="1" spans="5:9" ht="39" customHeight="1">
      <c r="E1" s="60"/>
      <c r="F1" s="408" t="s">
        <v>327</v>
      </c>
      <c r="G1" s="409"/>
      <c r="H1" s="59"/>
      <c r="I1" s="59"/>
    </row>
    <row r="2" spans="1:9" ht="100.5" customHeight="1" thickBot="1">
      <c r="A2" s="381" t="s">
        <v>418</v>
      </c>
      <c r="B2" s="381"/>
      <c r="C2" s="381"/>
      <c r="D2" s="381"/>
      <c r="E2" s="381"/>
      <c r="F2" s="381"/>
      <c r="G2" s="381"/>
      <c r="H2" s="59"/>
      <c r="I2" s="59"/>
    </row>
    <row r="3" spans="1:9" ht="28.5" customHeight="1" thickBot="1">
      <c r="A3" s="114" t="s">
        <v>1</v>
      </c>
      <c r="B3" s="61" t="s">
        <v>2</v>
      </c>
      <c r="C3" s="163" t="s">
        <v>3</v>
      </c>
      <c r="D3" s="62" t="s">
        <v>4</v>
      </c>
      <c r="E3" s="136" t="s">
        <v>5</v>
      </c>
      <c r="F3" s="61" t="s">
        <v>6</v>
      </c>
      <c r="G3" s="62" t="s">
        <v>7</v>
      </c>
      <c r="H3" s="59"/>
      <c r="I3" s="59"/>
    </row>
    <row r="4" spans="1:7" ht="15.75">
      <c r="A4" s="75" t="s">
        <v>33</v>
      </c>
      <c r="B4" s="75"/>
      <c r="C4" s="119"/>
      <c r="D4" s="203" t="s">
        <v>34</v>
      </c>
      <c r="E4" s="77">
        <f>E5+E12+E20+E27+E42+E49+E51+E55</f>
        <v>16308151</v>
      </c>
      <c r="F4" s="77">
        <f>F5+F12+F20+F27+F42+F49+F51+F55</f>
        <v>6716094</v>
      </c>
      <c r="G4" s="94">
        <f>F4/E4%</f>
        <v>41.182436929851825</v>
      </c>
    </row>
    <row r="5" spans="1:7" s="166" customFormat="1" ht="15.75">
      <c r="A5" s="102"/>
      <c r="B5" s="102" t="s">
        <v>75</v>
      </c>
      <c r="C5" s="208"/>
      <c r="D5" s="101" t="s">
        <v>104</v>
      </c>
      <c r="E5" s="103">
        <f>E6+E7+E8+E9+E10+E11</f>
        <v>4448311</v>
      </c>
      <c r="F5" s="103">
        <f>F6+F7+F8+F9+F10+F11</f>
        <v>2172160</v>
      </c>
      <c r="G5" s="157">
        <f>F5/E5%</f>
        <v>48.8311181479892</v>
      </c>
    </row>
    <row r="6" spans="1:7" ht="28.5">
      <c r="A6" s="102"/>
      <c r="B6" s="102"/>
      <c r="C6" s="208">
        <v>2540</v>
      </c>
      <c r="D6" s="101" t="s">
        <v>148</v>
      </c>
      <c r="E6" s="103">
        <v>2486447</v>
      </c>
      <c r="F6" s="103">
        <v>1228738</v>
      </c>
      <c r="G6" s="104"/>
    </row>
    <row r="7" spans="1:7" ht="15">
      <c r="A7" s="102"/>
      <c r="B7" s="102"/>
      <c r="C7" s="208">
        <v>3020</v>
      </c>
      <c r="D7" s="101" t="s">
        <v>193</v>
      </c>
      <c r="E7" s="103">
        <v>61427</v>
      </c>
      <c r="F7" s="103">
        <v>27934</v>
      </c>
      <c r="G7" s="104"/>
    </row>
    <row r="8" spans="1:7" ht="15">
      <c r="A8" s="102"/>
      <c r="B8" s="102"/>
      <c r="C8" s="208">
        <v>4010</v>
      </c>
      <c r="D8" s="101" t="s">
        <v>145</v>
      </c>
      <c r="E8" s="103">
        <v>1312154</v>
      </c>
      <c r="F8" s="103">
        <v>575341</v>
      </c>
      <c r="G8" s="104"/>
    </row>
    <row r="9" spans="1:7" ht="15">
      <c r="A9" s="102"/>
      <c r="B9" s="102"/>
      <c r="C9" s="208">
        <v>4040</v>
      </c>
      <c r="D9" s="101" t="s">
        <v>156</v>
      </c>
      <c r="E9" s="103">
        <v>100141</v>
      </c>
      <c r="F9" s="103">
        <v>100141</v>
      </c>
      <c r="G9" s="104"/>
    </row>
    <row r="10" spans="1:7" ht="15">
      <c r="A10" s="102"/>
      <c r="B10" s="102"/>
      <c r="C10" s="209" t="s">
        <v>187</v>
      </c>
      <c r="D10" s="101" t="s">
        <v>146</v>
      </c>
      <c r="E10" s="103">
        <v>280859</v>
      </c>
      <c r="F10" s="103">
        <v>125566</v>
      </c>
      <c r="G10" s="104"/>
    </row>
    <row r="11" spans="1:7" ht="15">
      <c r="A11" s="102"/>
      <c r="B11" s="102"/>
      <c r="C11" s="209" t="s">
        <v>171</v>
      </c>
      <c r="D11" s="101" t="s">
        <v>147</v>
      </c>
      <c r="E11" s="103">
        <v>207283</v>
      </c>
      <c r="F11" s="103">
        <v>114440</v>
      </c>
      <c r="G11" s="104"/>
    </row>
    <row r="12" spans="1:7" s="166" customFormat="1" ht="15.75">
      <c r="A12" s="102"/>
      <c r="B12" s="102" t="s">
        <v>76</v>
      </c>
      <c r="C12" s="208"/>
      <c r="D12" s="101" t="s">
        <v>77</v>
      </c>
      <c r="E12" s="103">
        <f>E13+E14+E15+E16+E17+E18+E19</f>
        <v>2144927</v>
      </c>
      <c r="F12" s="103">
        <f>F13+F14+F15+F16+F17+F18+F19</f>
        <v>1003243</v>
      </c>
      <c r="G12" s="157">
        <f>F12/E12%</f>
        <v>46.77282723374735</v>
      </c>
    </row>
    <row r="13" spans="1:7" ht="28.5">
      <c r="A13" s="66"/>
      <c r="B13" s="66"/>
      <c r="C13" s="118">
        <v>2540</v>
      </c>
      <c r="D13" s="131" t="s">
        <v>148</v>
      </c>
      <c r="E13" s="68">
        <v>140615</v>
      </c>
      <c r="F13" s="68">
        <v>69811</v>
      </c>
      <c r="G13" s="100"/>
    </row>
    <row r="14" spans="1:7" ht="15.75">
      <c r="A14" s="66"/>
      <c r="B14" s="66"/>
      <c r="C14" s="118">
        <v>3020</v>
      </c>
      <c r="D14" s="131" t="s">
        <v>193</v>
      </c>
      <c r="E14" s="68">
        <v>31877</v>
      </c>
      <c r="F14" s="68">
        <v>14960</v>
      </c>
      <c r="G14" s="100"/>
    </row>
    <row r="15" spans="1:7" ht="15.75">
      <c r="A15" s="66"/>
      <c r="B15" s="66"/>
      <c r="C15" s="118">
        <v>4010</v>
      </c>
      <c r="D15" s="131" t="s">
        <v>145</v>
      </c>
      <c r="E15" s="68">
        <v>1348164</v>
      </c>
      <c r="F15" s="68">
        <v>578329</v>
      </c>
      <c r="G15" s="100"/>
    </row>
    <row r="16" spans="1:7" ht="15.75">
      <c r="A16" s="66"/>
      <c r="B16" s="66"/>
      <c r="C16" s="118">
        <v>4040</v>
      </c>
      <c r="D16" s="131" t="s">
        <v>156</v>
      </c>
      <c r="E16" s="68">
        <v>99298</v>
      </c>
      <c r="F16" s="68">
        <v>99298</v>
      </c>
      <c r="G16" s="100"/>
    </row>
    <row r="17" spans="1:7" ht="15.75">
      <c r="A17" s="66"/>
      <c r="B17" s="66"/>
      <c r="C17" s="123" t="s">
        <v>187</v>
      </c>
      <c r="D17" s="131" t="s">
        <v>146</v>
      </c>
      <c r="E17" s="68">
        <v>278608</v>
      </c>
      <c r="F17" s="68">
        <v>106009</v>
      </c>
      <c r="G17" s="100"/>
    </row>
    <row r="18" spans="1:7" ht="25.5">
      <c r="A18" s="66"/>
      <c r="B18" s="66"/>
      <c r="C18" s="123" t="s">
        <v>467</v>
      </c>
      <c r="D18" s="131" t="s">
        <v>147</v>
      </c>
      <c r="E18" s="68">
        <v>239672</v>
      </c>
      <c r="F18" s="68">
        <v>132322</v>
      </c>
      <c r="G18" s="100"/>
    </row>
    <row r="19" spans="1:7" ht="15.75">
      <c r="A19" s="66"/>
      <c r="B19" s="66"/>
      <c r="C19" s="123">
        <v>4780</v>
      </c>
      <c r="D19" s="131" t="s">
        <v>207</v>
      </c>
      <c r="E19" s="68">
        <v>6693</v>
      </c>
      <c r="F19" s="68">
        <v>2514</v>
      </c>
      <c r="G19" s="100"/>
    </row>
    <row r="20" spans="1:7" s="166" customFormat="1" ht="15.75">
      <c r="A20" s="102"/>
      <c r="B20" s="102" t="s">
        <v>54</v>
      </c>
      <c r="C20" s="208"/>
      <c r="D20" s="101" t="s">
        <v>67</v>
      </c>
      <c r="E20" s="103">
        <f>E21+E22+E23+E24+E25+E26</f>
        <v>753976</v>
      </c>
      <c r="F20" s="103">
        <f>F21+F22+F23+F24+F25+F26</f>
        <v>388795</v>
      </c>
      <c r="G20" s="157">
        <f>F20/E20%</f>
        <v>51.56596496440205</v>
      </c>
    </row>
    <row r="21" spans="1:7" ht="15">
      <c r="A21" s="102"/>
      <c r="B21" s="102"/>
      <c r="C21" s="208">
        <v>3020</v>
      </c>
      <c r="D21" s="101" t="s">
        <v>193</v>
      </c>
      <c r="E21" s="103">
        <v>1466</v>
      </c>
      <c r="F21" s="103">
        <v>119</v>
      </c>
      <c r="G21" s="104"/>
    </row>
    <row r="22" spans="1:7" ht="15">
      <c r="A22" s="102"/>
      <c r="B22" s="102"/>
      <c r="C22" s="208">
        <v>4010</v>
      </c>
      <c r="D22" s="101" t="s">
        <v>145</v>
      </c>
      <c r="E22" s="103">
        <v>486498</v>
      </c>
      <c r="F22" s="103">
        <v>229077</v>
      </c>
      <c r="G22" s="104"/>
    </row>
    <row r="23" spans="1:7" ht="15">
      <c r="A23" s="102"/>
      <c r="B23" s="102"/>
      <c r="C23" s="208">
        <v>4040</v>
      </c>
      <c r="D23" s="101" t="s">
        <v>156</v>
      </c>
      <c r="E23" s="103">
        <v>44857</v>
      </c>
      <c r="F23" s="103">
        <v>44275</v>
      </c>
      <c r="G23" s="104"/>
    </row>
    <row r="24" spans="1:7" ht="18.75" customHeight="1">
      <c r="A24" s="102"/>
      <c r="B24" s="102"/>
      <c r="C24" s="209" t="s">
        <v>187</v>
      </c>
      <c r="D24" s="101" t="s">
        <v>146</v>
      </c>
      <c r="E24" s="103">
        <v>95282</v>
      </c>
      <c r="F24" s="103">
        <v>45392</v>
      </c>
      <c r="G24" s="104"/>
    </row>
    <row r="25" spans="1:7" ht="24" customHeight="1">
      <c r="A25" s="102"/>
      <c r="B25" s="102"/>
      <c r="C25" s="209">
        <v>4170</v>
      </c>
      <c r="D25" s="101" t="s">
        <v>116</v>
      </c>
      <c r="E25" s="103">
        <v>7500</v>
      </c>
      <c r="F25" s="103">
        <v>760</v>
      </c>
      <c r="G25" s="104"/>
    </row>
    <row r="26" spans="1:7" ht="25.5">
      <c r="A26" s="102"/>
      <c r="B26" s="102"/>
      <c r="C26" s="271" t="s">
        <v>468</v>
      </c>
      <c r="D26" s="101" t="s">
        <v>147</v>
      </c>
      <c r="E26" s="103">
        <v>118373</v>
      </c>
      <c r="F26" s="103">
        <v>69172</v>
      </c>
      <c r="G26" s="104"/>
    </row>
    <row r="27" spans="1:7" s="166" customFormat="1" ht="15.75">
      <c r="A27" s="102"/>
      <c r="B27" s="102" t="s">
        <v>55</v>
      </c>
      <c r="C27" s="208"/>
      <c r="D27" s="101" t="s">
        <v>68</v>
      </c>
      <c r="E27" s="103">
        <f>E28+E29+E30+E31+E32+E33+E34+E35+E36+E37+E38+E39+E40+E41</f>
        <v>7972252</v>
      </c>
      <c r="F27" s="103">
        <f>F28+F29+F30+F31+F32+F33+F34+F35+F36+F37+F38+F39+F40+F41</f>
        <v>2748431</v>
      </c>
      <c r="G27" s="157">
        <f>F27/E27%</f>
        <v>34.47496391232991</v>
      </c>
    </row>
    <row r="28" spans="1:7" ht="15">
      <c r="A28" s="102"/>
      <c r="B28" s="102"/>
      <c r="C28" s="208">
        <v>3020</v>
      </c>
      <c r="D28" s="101" t="s">
        <v>193</v>
      </c>
      <c r="E28" s="103">
        <v>239827</v>
      </c>
      <c r="F28" s="103">
        <v>113264</v>
      </c>
      <c r="G28" s="104"/>
    </row>
    <row r="29" spans="1:7" ht="15">
      <c r="A29" s="102"/>
      <c r="B29" s="102"/>
      <c r="C29" s="208">
        <v>3247</v>
      </c>
      <c r="D29" s="101" t="s">
        <v>151</v>
      </c>
      <c r="E29" s="103">
        <v>106750</v>
      </c>
      <c r="F29" s="103"/>
      <c r="G29" s="104"/>
    </row>
    <row r="30" spans="1:7" ht="15">
      <c r="A30" s="102"/>
      <c r="B30" s="102"/>
      <c r="C30" s="208">
        <v>4010</v>
      </c>
      <c r="D30" s="101" t="s">
        <v>145</v>
      </c>
      <c r="E30" s="103">
        <v>3503177</v>
      </c>
      <c r="F30" s="103">
        <v>1526781</v>
      </c>
      <c r="G30" s="104"/>
    </row>
    <row r="31" spans="1:7" ht="15">
      <c r="A31" s="102"/>
      <c r="B31" s="102"/>
      <c r="C31" s="208">
        <v>4017</v>
      </c>
      <c r="D31" s="101" t="s">
        <v>145</v>
      </c>
      <c r="E31" s="103">
        <v>73236</v>
      </c>
      <c r="F31" s="103">
        <v>24312</v>
      </c>
      <c r="G31" s="104"/>
    </row>
    <row r="32" spans="1:7" ht="15">
      <c r="A32" s="102"/>
      <c r="B32" s="102"/>
      <c r="C32" s="208">
        <v>4040</v>
      </c>
      <c r="D32" s="101" t="s">
        <v>156</v>
      </c>
      <c r="E32" s="103">
        <v>274147</v>
      </c>
      <c r="F32" s="103">
        <v>265657</v>
      </c>
      <c r="G32" s="104"/>
    </row>
    <row r="33" spans="1:7" ht="15">
      <c r="A33" s="102"/>
      <c r="B33" s="102"/>
      <c r="C33" s="209" t="s">
        <v>187</v>
      </c>
      <c r="D33" s="101" t="s">
        <v>146</v>
      </c>
      <c r="E33" s="103">
        <v>734710</v>
      </c>
      <c r="F33" s="103">
        <v>323224</v>
      </c>
      <c r="G33" s="104"/>
    </row>
    <row r="34" spans="1:7" s="166" customFormat="1" ht="15.75">
      <c r="A34" s="102"/>
      <c r="B34" s="102"/>
      <c r="C34" s="271" t="s">
        <v>399</v>
      </c>
      <c r="D34" s="101" t="s">
        <v>146</v>
      </c>
      <c r="E34" s="103">
        <v>28304</v>
      </c>
      <c r="F34" s="103">
        <v>3834</v>
      </c>
      <c r="G34" s="104"/>
    </row>
    <row r="35" spans="1:7" ht="15">
      <c r="A35" s="102"/>
      <c r="B35" s="102"/>
      <c r="C35" s="209">
        <v>4170</v>
      </c>
      <c r="D35" s="101" t="s">
        <v>116</v>
      </c>
      <c r="E35" s="103">
        <v>11100</v>
      </c>
      <c r="F35" s="103">
        <v>4414</v>
      </c>
      <c r="G35" s="104"/>
    </row>
    <row r="36" spans="1:7" ht="15">
      <c r="A36" s="102"/>
      <c r="B36" s="102"/>
      <c r="C36" s="209">
        <v>4177</v>
      </c>
      <c r="D36" s="101" t="s">
        <v>116</v>
      </c>
      <c r="E36" s="103">
        <v>13600</v>
      </c>
      <c r="F36" s="103"/>
      <c r="G36" s="104"/>
    </row>
    <row r="37" spans="1:7" ht="25.5">
      <c r="A37" s="102"/>
      <c r="B37" s="102"/>
      <c r="C37" s="271" t="s">
        <v>469</v>
      </c>
      <c r="D37" s="101" t="s">
        <v>147</v>
      </c>
      <c r="E37" s="103">
        <v>536789</v>
      </c>
      <c r="F37" s="103">
        <v>334208</v>
      </c>
      <c r="G37" s="104"/>
    </row>
    <row r="38" spans="1:7" ht="15">
      <c r="A38" s="102"/>
      <c r="B38" s="102"/>
      <c r="C38" s="271" t="s">
        <v>400</v>
      </c>
      <c r="D38" s="101" t="s">
        <v>147</v>
      </c>
      <c r="E38" s="103">
        <v>383118</v>
      </c>
      <c r="F38" s="103">
        <v>102359</v>
      </c>
      <c r="G38" s="104"/>
    </row>
    <row r="39" spans="1:7" ht="15">
      <c r="A39" s="102"/>
      <c r="B39" s="102"/>
      <c r="C39" s="209">
        <v>6050</v>
      </c>
      <c r="D39" s="131" t="s">
        <v>149</v>
      </c>
      <c r="E39" s="103">
        <v>259000</v>
      </c>
      <c r="F39" s="103">
        <v>18867</v>
      </c>
      <c r="G39" s="104"/>
    </row>
    <row r="40" spans="1:7" ht="15">
      <c r="A40" s="102"/>
      <c r="B40" s="102"/>
      <c r="C40" s="209">
        <v>6057</v>
      </c>
      <c r="D40" s="131" t="s">
        <v>149</v>
      </c>
      <c r="E40" s="103">
        <v>872133</v>
      </c>
      <c r="F40" s="103">
        <v>26029</v>
      </c>
      <c r="G40" s="104"/>
    </row>
    <row r="41" spans="1:7" s="166" customFormat="1" ht="15.75">
      <c r="A41" s="102"/>
      <c r="B41" s="102"/>
      <c r="C41" s="209">
        <v>6059</v>
      </c>
      <c r="D41" s="131" t="s">
        <v>149</v>
      </c>
      <c r="E41" s="103">
        <v>936361</v>
      </c>
      <c r="F41" s="103">
        <v>5482</v>
      </c>
      <c r="G41" s="104"/>
    </row>
    <row r="42" spans="1:7" ht="15">
      <c r="A42" s="102"/>
      <c r="B42" s="102" t="s">
        <v>78</v>
      </c>
      <c r="C42" s="208"/>
      <c r="D42" s="101" t="s">
        <v>79</v>
      </c>
      <c r="E42" s="103">
        <f>E43+E44+E45+E46+E47+E48</f>
        <v>873174</v>
      </c>
      <c r="F42" s="103">
        <f>F43+F44+F45+F46+F47+F48</f>
        <v>383453</v>
      </c>
      <c r="G42" s="157">
        <f>F42/E42%</f>
        <v>43.914844005891155</v>
      </c>
    </row>
    <row r="43" spans="1:7" ht="15">
      <c r="A43" s="102"/>
      <c r="B43" s="102"/>
      <c r="C43" s="208">
        <v>3020</v>
      </c>
      <c r="D43" s="101" t="s">
        <v>193</v>
      </c>
      <c r="E43" s="103">
        <v>1714</v>
      </c>
      <c r="F43" s="103"/>
      <c r="G43" s="104"/>
    </row>
    <row r="44" spans="1:7" ht="15">
      <c r="A44" s="102"/>
      <c r="B44" s="102"/>
      <c r="C44" s="208">
        <v>4010</v>
      </c>
      <c r="D44" s="101" t="s">
        <v>145</v>
      </c>
      <c r="E44" s="103">
        <v>589421</v>
      </c>
      <c r="F44" s="103">
        <v>221923</v>
      </c>
      <c r="G44" s="104"/>
    </row>
    <row r="45" spans="1:7" ht="15">
      <c r="A45" s="102"/>
      <c r="B45" s="102"/>
      <c r="C45" s="208">
        <v>4040</v>
      </c>
      <c r="D45" s="101" t="s">
        <v>156</v>
      </c>
      <c r="E45" s="103">
        <v>46075</v>
      </c>
      <c r="F45" s="103">
        <v>46074</v>
      </c>
      <c r="G45" s="104"/>
    </row>
    <row r="46" spans="1:7" ht="15">
      <c r="A46" s="102"/>
      <c r="B46" s="102"/>
      <c r="C46" s="209" t="s">
        <v>187</v>
      </c>
      <c r="D46" s="101" t="s">
        <v>146</v>
      </c>
      <c r="E46" s="103">
        <v>118192</v>
      </c>
      <c r="F46" s="103">
        <v>43993</v>
      </c>
      <c r="G46" s="104"/>
    </row>
    <row r="47" spans="1:7" ht="25.5">
      <c r="A47" s="102"/>
      <c r="B47" s="102"/>
      <c r="C47" s="271" t="s">
        <v>401</v>
      </c>
      <c r="D47" s="101" t="s">
        <v>147</v>
      </c>
      <c r="E47" s="103">
        <v>113780</v>
      </c>
      <c r="F47" s="103">
        <v>70343</v>
      </c>
      <c r="G47" s="104"/>
    </row>
    <row r="48" spans="1:7" s="166" customFormat="1" ht="15.75">
      <c r="A48" s="102"/>
      <c r="B48" s="102"/>
      <c r="C48" s="209">
        <v>4780</v>
      </c>
      <c r="D48" s="101" t="s">
        <v>207</v>
      </c>
      <c r="E48" s="103">
        <v>3992</v>
      </c>
      <c r="F48" s="103">
        <v>1120</v>
      </c>
      <c r="G48" s="104"/>
    </row>
    <row r="49" spans="1:7" ht="15">
      <c r="A49" s="102"/>
      <c r="B49" s="102" t="s">
        <v>134</v>
      </c>
      <c r="C49" s="208"/>
      <c r="D49" s="101" t="s">
        <v>135</v>
      </c>
      <c r="E49" s="103">
        <f>E50</f>
        <v>54532</v>
      </c>
      <c r="F49" s="103">
        <f>F50</f>
        <v>11409</v>
      </c>
      <c r="G49" s="157">
        <f>F49/E49%</f>
        <v>20.921660676300153</v>
      </c>
    </row>
    <row r="50" spans="1:7" ht="15.75">
      <c r="A50" s="66"/>
      <c r="B50" s="66"/>
      <c r="C50" s="123" t="s">
        <v>402</v>
      </c>
      <c r="D50" s="131" t="s">
        <v>147</v>
      </c>
      <c r="E50" s="68">
        <v>54532</v>
      </c>
      <c r="F50" s="68">
        <v>11409</v>
      </c>
      <c r="G50" s="100"/>
    </row>
    <row r="51" spans="1:7" ht="147" customHeight="1">
      <c r="A51" s="102"/>
      <c r="B51" s="102" t="s">
        <v>280</v>
      </c>
      <c r="C51" s="208"/>
      <c r="D51" s="101" t="s">
        <v>281</v>
      </c>
      <c r="E51" s="103">
        <f>E52+E53+E54</f>
        <v>11191</v>
      </c>
      <c r="F51" s="103">
        <f>F52+F53+F54</f>
        <v>8603</v>
      </c>
      <c r="G51" s="157">
        <f>F51/E51%</f>
        <v>76.87427397015459</v>
      </c>
    </row>
    <row r="52" spans="1:7" ht="36.75" customHeight="1">
      <c r="A52" s="102"/>
      <c r="B52" s="102"/>
      <c r="C52" s="208">
        <v>4010</v>
      </c>
      <c r="D52" s="101" t="s">
        <v>145</v>
      </c>
      <c r="E52" s="103">
        <v>8825</v>
      </c>
      <c r="F52" s="103">
        <v>7022</v>
      </c>
      <c r="G52" s="104"/>
    </row>
    <row r="53" spans="1:7" s="166" customFormat="1" ht="25.5" customHeight="1">
      <c r="A53" s="102"/>
      <c r="B53" s="102"/>
      <c r="C53" s="209" t="s">
        <v>187</v>
      </c>
      <c r="D53" s="101" t="s">
        <v>146</v>
      </c>
      <c r="E53" s="103">
        <v>1726</v>
      </c>
      <c r="F53" s="103">
        <v>1101</v>
      </c>
      <c r="G53" s="104"/>
    </row>
    <row r="54" spans="1:7" ht="15">
      <c r="A54" s="102"/>
      <c r="B54" s="102"/>
      <c r="C54" s="209">
        <v>4440</v>
      </c>
      <c r="D54" s="101" t="s">
        <v>147</v>
      </c>
      <c r="E54" s="103">
        <v>640</v>
      </c>
      <c r="F54" s="103">
        <v>480</v>
      </c>
      <c r="G54" s="104"/>
    </row>
    <row r="55" spans="1:7" s="166" customFormat="1" ht="15.75">
      <c r="A55" s="102"/>
      <c r="B55" s="102" t="s">
        <v>35</v>
      </c>
      <c r="C55" s="208"/>
      <c r="D55" s="101" t="s">
        <v>36</v>
      </c>
      <c r="E55" s="103">
        <f>E56+E57</f>
        <v>49788</v>
      </c>
      <c r="F55" s="103">
        <f>F56+F57</f>
        <v>0</v>
      </c>
      <c r="G55" s="157">
        <f>F55/E55%</f>
        <v>0</v>
      </c>
    </row>
    <row r="56" spans="1:7" ht="15">
      <c r="A56" s="102"/>
      <c r="B56" s="102"/>
      <c r="C56" s="208">
        <v>4170</v>
      </c>
      <c r="D56" s="101" t="s">
        <v>116</v>
      </c>
      <c r="E56" s="103">
        <v>1500</v>
      </c>
      <c r="F56" s="103"/>
      <c r="G56" s="157"/>
    </row>
    <row r="57" spans="1:7" ht="15">
      <c r="A57" s="102"/>
      <c r="B57" s="102"/>
      <c r="C57" s="209">
        <v>4300</v>
      </c>
      <c r="D57" s="101" t="s">
        <v>147</v>
      </c>
      <c r="E57" s="103">
        <v>48288</v>
      </c>
      <c r="F57" s="103"/>
      <c r="G57" s="104"/>
    </row>
    <row r="58" spans="1:7" ht="15.75">
      <c r="A58" s="198" t="s">
        <v>38</v>
      </c>
      <c r="B58" s="198"/>
      <c r="C58" s="199"/>
      <c r="D58" s="206" t="s">
        <v>39</v>
      </c>
      <c r="E58" s="200">
        <f>E59+E68+E75+E85+E88+E90+E103+E105</f>
        <v>12230091</v>
      </c>
      <c r="F58" s="200">
        <f>F59+F68+F75+F85+F88+F90+F103+F105</f>
        <v>4864400</v>
      </c>
      <c r="G58" s="201">
        <f>F58/E58%</f>
        <v>39.774029481873846</v>
      </c>
    </row>
    <row r="59" spans="1:7" ht="15">
      <c r="A59" s="102"/>
      <c r="B59" s="102" t="s">
        <v>57</v>
      </c>
      <c r="C59" s="208"/>
      <c r="D59" s="101" t="s">
        <v>69</v>
      </c>
      <c r="E59" s="103">
        <f>E60+E61+E62+E63+E64+E65+E66+E67</f>
        <v>5195995</v>
      </c>
      <c r="F59" s="103">
        <f>F60+F61+F62+F63+F64+F65+F66+F67</f>
        <v>1496630</v>
      </c>
      <c r="G59" s="157">
        <f>F59/E59%</f>
        <v>28.8035304114034</v>
      </c>
    </row>
    <row r="60" spans="1:7" ht="28.5">
      <c r="A60" s="66"/>
      <c r="B60" s="66"/>
      <c r="C60" s="118">
        <v>2540</v>
      </c>
      <c r="D60" s="131" t="s">
        <v>148</v>
      </c>
      <c r="E60" s="68">
        <v>2150645</v>
      </c>
      <c r="F60" s="68">
        <v>1055891</v>
      </c>
      <c r="G60" s="100"/>
    </row>
    <row r="61" spans="1:7" ht="15.75">
      <c r="A61" s="66"/>
      <c r="B61" s="66"/>
      <c r="C61" s="118">
        <v>3020</v>
      </c>
      <c r="D61" s="131" t="s">
        <v>193</v>
      </c>
      <c r="E61" s="68">
        <v>1039</v>
      </c>
      <c r="F61" s="68">
        <v>0</v>
      </c>
      <c r="G61" s="100"/>
    </row>
    <row r="62" spans="1:7" s="166" customFormat="1" ht="15.75">
      <c r="A62" s="66"/>
      <c r="B62" s="66"/>
      <c r="C62" s="118">
        <v>4010</v>
      </c>
      <c r="D62" s="131" t="s">
        <v>145</v>
      </c>
      <c r="E62" s="68">
        <v>476717</v>
      </c>
      <c r="F62" s="68">
        <v>269217</v>
      </c>
      <c r="G62" s="100"/>
    </row>
    <row r="63" spans="1:7" ht="15.75">
      <c r="A63" s="66"/>
      <c r="B63" s="66"/>
      <c r="C63" s="118">
        <v>4040</v>
      </c>
      <c r="D63" s="131" t="s">
        <v>156</v>
      </c>
      <c r="E63" s="68">
        <v>35879</v>
      </c>
      <c r="F63" s="68">
        <v>35879</v>
      </c>
      <c r="G63" s="100"/>
    </row>
    <row r="64" spans="1:7" ht="15.75">
      <c r="A64" s="66"/>
      <c r="B64" s="66"/>
      <c r="C64" s="123" t="s">
        <v>187</v>
      </c>
      <c r="D64" s="131" t="s">
        <v>146</v>
      </c>
      <c r="E64" s="68">
        <v>98526</v>
      </c>
      <c r="F64" s="68">
        <v>50394</v>
      </c>
      <c r="G64" s="100"/>
    </row>
    <row r="65" spans="1:7" ht="25.5">
      <c r="A65" s="66"/>
      <c r="B65" s="66"/>
      <c r="C65" s="123" t="s">
        <v>415</v>
      </c>
      <c r="D65" s="131" t="s">
        <v>147</v>
      </c>
      <c r="E65" s="68">
        <v>146589</v>
      </c>
      <c r="F65" s="68">
        <v>85249</v>
      </c>
      <c r="G65" s="100"/>
    </row>
    <row r="66" spans="1:7" ht="15.75">
      <c r="A66" s="66"/>
      <c r="B66" s="66"/>
      <c r="C66" s="123">
        <v>6057</v>
      </c>
      <c r="D66" s="131" t="s">
        <v>149</v>
      </c>
      <c r="E66" s="68">
        <v>1943610</v>
      </c>
      <c r="F66" s="68"/>
      <c r="G66" s="100"/>
    </row>
    <row r="67" spans="1:7" ht="15.75">
      <c r="A67" s="66"/>
      <c r="B67" s="66"/>
      <c r="C67" s="123">
        <v>6059</v>
      </c>
      <c r="D67" s="131" t="s">
        <v>149</v>
      </c>
      <c r="E67" s="68">
        <v>342990</v>
      </c>
      <c r="F67" s="68"/>
      <c r="G67" s="100"/>
    </row>
    <row r="68" spans="1:7" ht="28.5">
      <c r="A68" s="102"/>
      <c r="B68" s="102" t="s">
        <v>59</v>
      </c>
      <c r="C68" s="208"/>
      <c r="D68" s="101" t="s">
        <v>70</v>
      </c>
      <c r="E68" s="103">
        <f>E69+E70+E71+E72+E73+E74</f>
        <v>1991221</v>
      </c>
      <c r="F68" s="103">
        <f>F69+F70+F71+F72+F73+F74</f>
        <v>1021186</v>
      </c>
      <c r="G68" s="157">
        <f>F68/E68%</f>
        <v>51.28441293055869</v>
      </c>
    </row>
    <row r="69" spans="1:7" s="166" customFormat="1" ht="15.75">
      <c r="A69" s="66"/>
      <c r="B69" s="66"/>
      <c r="C69" s="118">
        <v>3020</v>
      </c>
      <c r="D69" s="131" t="s">
        <v>193</v>
      </c>
      <c r="E69" s="68">
        <v>3049</v>
      </c>
      <c r="F69" s="68">
        <v>1000</v>
      </c>
      <c r="G69" s="100"/>
    </row>
    <row r="70" spans="1:7" ht="15.75">
      <c r="A70" s="66"/>
      <c r="B70" s="66"/>
      <c r="C70" s="118">
        <v>4010</v>
      </c>
      <c r="D70" s="131" t="s">
        <v>145</v>
      </c>
      <c r="E70" s="68">
        <v>1331263</v>
      </c>
      <c r="F70" s="68">
        <v>641155</v>
      </c>
      <c r="G70" s="100"/>
    </row>
    <row r="71" spans="1:7" ht="15.75">
      <c r="A71" s="66"/>
      <c r="B71" s="66"/>
      <c r="C71" s="118">
        <v>4040</v>
      </c>
      <c r="D71" s="131" t="s">
        <v>156</v>
      </c>
      <c r="E71" s="68">
        <v>92333</v>
      </c>
      <c r="F71" s="68">
        <v>92333</v>
      </c>
      <c r="G71" s="100"/>
    </row>
    <row r="72" spans="1:7" ht="15.75">
      <c r="A72" s="66"/>
      <c r="B72" s="66"/>
      <c r="C72" s="123" t="s">
        <v>187</v>
      </c>
      <c r="D72" s="131" t="s">
        <v>146</v>
      </c>
      <c r="E72" s="68">
        <v>261025</v>
      </c>
      <c r="F72" s="68">
        <v>133652</v>
      </c>
      <c r="G72" s="100"/>
    </row>
    <row r="73" spans="1:7" ht="15.75">
      <c r="A73" s="66"/>
      <c r="B73" s="66"/>
      <c r="C73" s="123">
        <v>4170</v>
      </c>
      <c r="D73" s="131" t="s">
        <v>116</v>
      </c>
      <c r="E73" s="68">
        <v>32660</v>
      </c>
      <c r="F73" s="68">
        <v>16350</v>
      </c>
      <c r="G73" s="100"/>
    </row>
    <row r="74" spans="1:7" ht="25.5">
      <c r="A74" s="66"/>
      <c r="B74" s="66"/>
      <c r="C74" s="123" t="s">
        <v>278</v>
      </c>
      <c r="D74" s="131" t="s">
        <v>147</v>
      </c>
      <c r="E74" s="68">
        <v>270891</v>
      </c>
      <c r="F74" s="68">
        <v>136696</v>
      </c>
      <c r="G74" s="100"/>
    </row>
    <row r="75" spans="1:7" ht="15">
      <c r="A75" s="102"/>
      <c r="B75" s="102" t="s">
        <v>80</v>
      </c>
      <c r="C75" s="208"/>
      <c r="D75" s="101" t="s">
        <v>86</v>
      </c>
      <c r="E75" s="103">
        <f>E76+E77+E78+E79+E80+E81+E82+E83+E84</f>
        <v>1341152</v>
      </c>
      <c r="F75" s="103">
        <f>F76+F77+F78+F79+F80+F81+F82+F83+F84</f>
        <v>409148</v>
      </c>
      <c r="G75" s="157">
        <f>F75/E75%</f>
        <v>30.507205745508337</v>
      </c>
    </row>
    <row r="76" spans="1:7" s="166" customFormat="1" ht="15.75">
      <c r="A76" s="66"/>
      <c r="B76" s="66"/>
      <c r="C76" s="118">
        <v>3020</v>
      </c>
      <c r="D76" s="131" t="s">
        <v>193</v>
      </c>
      <c r="E76" s="68">
        <v>35962</v>
      </c>
      <c r="F76" s="68">
        <v>12701</v>
      </c>
      <c r="G76" s="100"/>
    </row>
    <row r="77" spans="1:7" ht="15.75">
      <c r="A77" s="66"/>
      <c r="B77" s="66"/>
      <c r="C77" s="118">
        <v>3050</v>
      </c>
      <c r="D77" s="131" t="s">
        <v>195</v>
      </c>
      <c r="E77" s="68">
        <v>360</v>
      </c>
      <c r="F77" s="68">
        <v>180</v>
      </c>
      <c r="G77" s="100"/>
    </row>
    <row r="78" spans="1:7" ht="15.75">
      <c r="A78" s="66"/>
      <c r="B78" s="66"/>
      <c r="C78" s="118">
        <v>4010</v>
      </c>
      <c r="D78" s="131" t="s">
        <v>145</v>
      </c>
      <c r="E78" s="68">
        <v>575139</v>
      </c>
      <c r="F78" s="68">
        <v>248612</v>
      </c>
      <c r="G78" s="100"/>
    </row>
    <row r="79" spans="1:7" s="166" customFormat="1" ht="15.75">
      <c r="A79" s="66"/>
      <c r="B79" s="66"/>
      <c r="C79" s="118">
        <v>4040</v>
      </c>
      <c r="D79" s="131" t="s">
        <v>156</v>
      </c>
      <c r="E79" s="68">
        <v>48544</v>
      </c>
      <c r="F79" s="68">
        <v>47611</v>
      </c>
      <c r="G79" s="100"/>
    </row>
    <row r="80" spans="1:7" ht="15.75">
      <c r="A80" s="66"/>
      <c r="B80" s="66"/>
      <c r="C80" s="123" t="s">
        <v>187</v>
      </c>
      <c r="D80" s="131" t="s">
        <v>146</v>
      </c>
      <c r="E80" s="68">
        <v>118873</v>
      </c>
      <c r="F80" s="68">
        <v>51849</v>
      </c>
      <c r="G80" s="100"/>
    </row>
    <row r="81" spans="1:7" s="166" customFormat="1" ht="25.5">
      <c r="A81" s="66"/>
      <c r="B81" s="66"/>
      <c r="C81" s="123" t="s">
        <v>416</v>
      </c>
      <c r="D81" s="131" t="s">
        <v>147</v>
      </c>
      <c r="E81" s="68">
        <v>66524</v>
      </c>
      <c r="F81" s="68">
        <v>43275</v>
      </c>
      <c r="G81" s="100"/>
    </row>
    <row r="82" spans="1:7" ht="15.75">
      <c r="A82" s="66"/>
      <c r="B82" s="66"/>
      <c r="C82" s="123">
        <v>6050</v>
      </c>
      <c r="D82" s="131" t="s">
        <v>149</v>
      </c>
      <c r="E82" s="68">
        <v>484790</v>
      </c>
      <c r="F82" s="68">
        <v>4920</v>
      </c>
      <c r="G82" s="100"/>
    </row>
    <row r="83" spans="1:7" ht="15.75">
      <c r="A83" s="66"/>
      <c r="B83" s="66"/>
      <c r="C83" s="123">
        <v>6057</v>
      </c>
      <c r="D83" s="131" t="s">
        <v>149</v>
      </c>
      <c r="E83" s="68">
        <v>5040</v>
      </c>
      <c r="F83" s="68"/>
      <c r="G83" s="100"/>
    </row>
    <row r="84" spans="1:7" ht="15.75">
      <c r="A84" s="66"/>
      <c r="B84" s="66"/>
      <c r="C84" s="123">
        <v>6059</v>
      </c>
      <c r="D84" s="131" t="s">
        <v>149</v>
      </c>
      <c r="E84" s="68">
        <v>5920</v>
      </c>
      <c r="F84" s="68">
        <v>0</v>
      </c>
      <c r="G84" s="100"/>
    </row>
    <row r="85" spans="1:7" ht="28.5">
      <c r="A85" s="102"/>
      <c r="B85" s="102" t="s">
        <v>405</v>
      </c>
      <c r="C85" s="208"/>
      <c r="D85" s="101" t="s">
        <v>464</v>
      </c>
      <c r="E85" s="103">
        <f>E86+E87</f>
        <v>86810</v>
      </c>
      <c r="F85" s="103">
        <f>F86+F87</f>
        <v>48334</v>
      </c>
      <c r="G85" s="157">
        <f>F85/E85%</f>
        <v>55.67791729063472</v>
      </c>
    </row>
    <row r="86" spans="1:7" ht="15">
      <c r="A86" s="66"/>
      <c r="B86" s="66"/>
      <c r="C86" s="123">
        <v>3240</v>
      </c>
      <c r="D86" s="131" t="s">
        <v>151</v>
      </c>
      <c r="E86" s="68">
        <v>86310</v>
      </c>
      <c r="F86" s="68">
        <v>48334</v>
      </c>
      <c r="G86" s="157"/>
    </row>
    <row r="87" spans="1:7" ht="15">
      <c r="A87" s="66"/>
      <c r="B87" s="66"/>
      <c r="C87" s="123">
        <v>4210</v>
      </c>
      <c r="D87" s="131" t="s">
        <v>147</v>
      </c>
      <c r="E87" s="68">
        <v>500</v>
      </c>
      <c r="F87" s="68"/>
      <c r="G87" s="157"/>
    </row>
    <row r="88" spans="1:7" ht="15">
      <c r="A88" s="102"/>
      <c r="B88" s="102" t="s">
        <v>270</v>
      </c>
      <c r="C88" s="209"/>
      <c r="D88" s="101" t="s">
        <v>271</v>
      </c>
      <c r="E88" s="103">
        <f>E89</f>
        <v>1158171</v>
      </c>
      <c r="F88" s="103">
        <f>F89</f>
        <v>573428</v>
      </c>
      <c r="G88" s="157">
        <f>F88/E88%</f>
        <v>49.51151427552581</v>
      </c>
    </row>
    <row r="89" spans="1:7" s="166" customFormat="1" ht="28.5">
      <c r="A89" s="66"/>
      <c r="B89" s="66"/>
      <c r="C89" s="123">
        <v>2540</v>
      </c>
      <c r="D89" s="131" t="s">
        <v>148</v>
      </c>
      <c r="E89" s="68">
        <v>1158171</v>
      </c>
      <c r="F89" s="68">
        <v>573428</v>
      </c>
      <c r="G89" s="100"/>
    </row>
    <row r="90" spans="1:7" ht="36" customHeight="1">
      <c r="A90" s="102"/>
      <c r="B90" s="102" t="s">
        <v>98</v>
      </c>
      <c r="C90" s="208"/>
      <c r="D90" s="101" t="s">
        <v>103</v>
      </c>
      <c r="E90" s="103">
        <f>E91+E92+E93+E94+E95+E96+E97+E98+E99+E100+E101+E102</f>
        <v>2378351</v>
      </c>
      <c r="F90" s="103">
        <f>F91+F92+F93+F94+F95+F96+F97+F98+F99+F100+F101+F102</f>
        <v>1306768</v>
      </c>
      <c r="G90" s="157">
        <f>F90/E90%</f>
        <v>54.94428702912228</v>
      </c>
    </row>
    <row r="91" spans="1:7" s="166" customFormat="1" ht="34.5" customHeight="1">
      <c r="A91" s="66"/>
      <c r="B91" s="66"/>
      <c r="C91" s="118">
        <v>3020</v>
      </c>
      <c r="D91" s="131" t="s">
        <v>193</v>
      </c>
      <c r="E91" s="68">
        <v>2702</v>
      </c>
      <c r="F91" s="68">
        <v>294</v>
      </c>
      <c r="G91" s="100"/>
    </row>
    <row r="92" spans="1:7" ht="33.75" customHeight="1">
      <c r="A92" s="66"/>
      <c r="B92" s="66"/>
      <c r="C92" s="118">
        <v>4010</v>
      </c>
      <c r="D92" s="131" t="s">
        <v>145</v>
      </c>
      <c r="E92" s="68">
        <v>1383643</v>
      </c>
      <c r="F92" s="68">
        <v>717710</v>
      </c>
      <c r="G92" s="100"/>
    </row>
    <row r="93" spans="1:7" ht="35.25" customHeight="1">
      <c r="A93" s="66"/>
      <c r="B93" s="66"/>
      <c r="C93" s="118" t="s">
        <v>406</v>
      </c>
      <c r="D93" s="131" t="s">
        <v>145</v>
      </c>
      <c r="E93" s="68">
        <v>45436</v>
      </c>
      <c r="F93" s="68">
        <v>23366</v>
      </c>
      <c r="G93" s="100"/>
    </row>
    <row r="94" spans="1:7" ht="15.75">
      <c r="A94" s="66"/>
      <c r="B94" s="66"/>
      <c r="C94" s="118">
        <v>4040</v>
      </c>
      <c r="D94" s="131" t="s">
        <v>156</v>
      </c>
      <c r="E94" s="68">
        <v>103359</v>
      </c>
      <c r="F94" s="68">
        <v>103298</v>
      </c>
      <c r="G94" s="100"/>
    </row>
    <row r="95" spans="1:7" ht="15.75">
      <c r="A95" s="66"/>
      <c r="B95" s="66"/>
      <c r="C95" s="123" t="s">
        <v>187</v>
      </c>
      <c r="D95" s="131" t="s">
        <v>146</v>
      </c>
      <c r="E95" s="68">
        <v>279774</v>
      </c>
      <c r="F95" s="68">
        <v>140611</v>
      </c>
      <c r="G95" s="100"/>
    </row>
    <row r="96" spans="1:7" ht="25.5">
      <c r="A96" s="66"/>
      <c r="B96" s="66"/>
      <c r="C96" s="123" t="s">
        <v>407</v>
      </c>
      <c r="D96" s="131" t="s">
        <v>146</v>
      </c>
      <c r="E96" s="68">
        <v>9130</v>
      </c>
      <c r="F96" s="68">
        <v>4468</v>
      </c>
      <c r="G96" s="100"/>
    </row>
    <row r="97" spans="1:7" ht="25.5">
      <c r="A97" s="66"/>
      <c r="B97" s="66"/>
      <c r="C97" s="123" t="s">
        <v>279</v>
      </c>
      <c r="D97" s="131" t="s">
        <v>147</v>
      </c>
      <c r="E97" s="68">
        <v>411007</v>
      </c>
      <c r="F97" s="68">
        <v>207144</v>
      </c>
      <c r="G97" s="100"/>
    </row>
    <row r="98" spans="1:7" ht="15.75">
      <c r="A98" s="66"/>
      <c r="B98" s="66"/>
      <c r="C98" s="123" t="s">
        <v>408</v>
      </c>
      <c r="D98" s="131" t="s">
        <v>147</v>
      </c>
      <c r="E98" s="68">
        <v>55341</v>
      </c>
      <c r="F98" s="68">
        <v>37401</v>
      </c>
      <c r="G98" s="100"/>
    </row>
    <row r="99" spans="1:7" ht="15.75">
      <c r="A99" s="66"/>
      <c r="B99" s="66"/>
      <c r="C99" s="118">
        <v>4780</v>
      </c>
      <c r="D99" s="131" t="s">
        <v>207</v>
      </c>
      <c r="E99" s="68">
        <v>15626</v>
      </c>
      <c r="F99" s="68">
        <v>7927</v>
      </c>
      <c r="G99" s="100"/>
    </row>
    <row r="100" spans="1:7" ht="15.75">
      <c r="A100" s="66"/>
      <c r="B100" s="66"/>
      <c r="C100" s="123">
        <v>6050</v>
      </c>
      <c r="D100" s="131" t="s">
        <v>149</v>
      </c>
      <c r="E100" s="68">
        <v>6500</v>
      </c>
      <c r="F100" s="68">
        <v>6027</v>
      </c>
      <c r="G100" s="100"/>
    </row>
    <row r="101" spans="1:7" ht="15.75">
      <c r="A101" s="66"/>
      <c r="B101" s="66"/>
      <c r="C101" s="123">
        <v>6057</v>
      </c>
      <c r="D101" s="131" t="s">
        <v>149</v>
      </c>
      <c r="E101" s="68">
        <v>58904</v>
      </c>
      <c r="F101" s="68">
        <v>52362</v>
      </c>
      <c r="G101" s="100"/>
    </row>
    <row r="102" spans="1:7" ht="15.75">
      <c r="A102" s="66"/>
      <c r="B102" s="66"/>
      <c r="C102" s="123">
        <v>6059</v>
      </c>
      <c r="D102" s="131" t="s">
        <v>149</v>
      </c>
      <c r="E102" s="68">
        <v>6929</v>
      </c>
      <c r="F102" s="68">
        <v>6160</v>
      </c>
      <c r="G102" s="100"/>
    </row>
    <row r="103" spans="1:7" ht="15">
      <c r="A103" s="102"/>
      <c r="B103" s="102" t="s">
        <v>136</v>
      </c>
      <c r="C103" s="208"/>
      <c r="D103" s="101" t="s">
        <v>135</v>
      </c>
      <c r="E103" s="103">
        <f>E104</f>
        <v>29262</v>
      </c>
      <c r="F103" s="103">
        <f>F104</f>
        <v>8906</v>
      </c>
      <c r="G103" s="157">
        <f>F103/E103%</f>
        <v>30.4353769393753</v>
      </c>
    </row>
    <row r="104" spans="1:7" ht="15.75">
      <c r="A104" s="66"/>
      <c r="B104" s="66"/>
      <c r="C104" s="118" t="s">
        <v>402</v>
      </c>
      <c r="D104" s="131" t="s">
        <v>153</v>
      </c>
      <c r="E104" s="68">
        <v>29262</v>
      </c>
      <c r="F104" s="68">
        <v>8906</v>
      </c>
      <c r="G104" s="100"/>
    </row>
    <row r="105" spans="1:7" ht="15">
      <c r="A105" s="102"/>
      <c r="B105" s="102" t="s">
        <v>40</v>
      </c>
      <c r="C105" s="208"/>
      <c r="D105" s="101" t="s">
        <v>36</v>
      </c>
      <c r="E105" s="103">
        <f>E106</f>
        <v>49129</v>
      </c>
      <c r="F105" s="103">
        <f>F106</f>
        <v>0</v>
      </c>
      <c r="G105" s="104" t="s">
        <v>247</v>
      </c>
    </row>
    <row r="106" spans="1:7" ht="15.75">
      <c r="A106" s="66"/>
      <c r="B106" s="66"/>
      <c r="C106" s="123">
        <v>4300</v>
      </c>
      <c r="D106" s="131" t="s">
        <v>147</v>
      </c>
      <c r="E106" s="68">
        <v>49129</v>
      </c>
      <c r="F106" s="68"/>
      <c r="G106" s="100"/>
    </row>
    <row r="107" spans="1:7" ht="22.5" customHeight="1">
      <c r="A107" s="392" t="s">
        <v>328</v>
      </c>
      <c r="B107" s="393"/>
      <c r="C107" s="393"/>
      <c r="D107" s="394"/>
      <c r="E107" s="57">
        <f>E4+E58</f>
        <v>28538242</v>
      </c>
      <c r="F107" s="57">
        <f>F4+F58</f>
        <v>11580494</v>
      </c>
      <c r="G107" s="112">
        <f>F107/E107%</f>
        <v>40.578862566236566</v>
      </c>
    </row>
  </sheetData>
  <sheetProtection/>
  <mergeCells count="3">
    <mergeCell ref="F1:G1"/>
    <mergeCell ref="A2:G2"/>
    <mergeCell ref="A107:D107"/>
  </mergeCells>
  <printOptions/>
  <pageMargins left="0.75" right="0.75" top="1" bottom="1" header="0.5" footer="0.5"/>
  <pageSetup fitToHeight="3" fitToWidth="1" horizontalDpi="600" verticalDpi="600" orientation="portrait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3"/>
  </sheetPr>
  <dimension ref="A1:G28"/>
  <sheetViews>
    <sheetView tabSelected="1" zoomScaleSheetLayoutView="100" zoomScalePageLayoutView="0" workbookViewId="0" topLeftCell="A1">
      <selection activeCell="K26" sqref="K26"/>
    </sheetView>
  </sheetViews>
  <sheetFormatPr defaultColWidth="9.00390625" defaultRowHeight="12.75"/>
  <cols>
    <col min="1" max="1" width="5.875" style="1" customWidth="1"/>
    <col min="2" max="2" width="9.125" style="1" customWidth="1"/>
    <col min="3" max="3" width="10.875" style="127" customWidth="1"/>
    <col min="4" max="4" width="34.25390625" style="1" customWidth="1"/>
    <col min="5" max="5" width="20.00390625" style="1" customWidth="1"/>
    <col min="6" max="6" width="17.75390625" style="1" customWidth="1"/>
    <col min="7" max="7" width="12.25390625" style="15" customWidth="1"/>
    <col min="8" max="16384" width="9.125" style="1" customWidth="1"/>
  </cols>
  <sheetData>
    <row r="1" spans="5:7" ht="39" customHeight="1">
      <c r="E1" s="60"/>
      <c r="F1" s="408" t="s">
        <v>329</v>
      </c>
      <c r="G1" s="409"/>
    </row>
    <row r="2" spans="1:7" ht="96" customHeight="1">
      <c r="A2" s="381" t="s">
        <v>419</v>
      </c>
      <c r="B2" s="381"/>
      <c r="C2" s="381"/>
      <c r="D2" s="381"/>
      <c r="E2" s="381"/>
      <c r="F2" s="381"/>
      <c r="G2" s="381"/>
    </row>
    <row r="3" spans="1:7" s="107" customFormat="1" ht="27.75" customHeight="1">
      <c r="A3" s="162" t="s">
        <v>1</v>
      </c>
      <c r="B3" s="162" t="s">
        <v>2</v>
      </c>
      <c r="C3" s="119" t="s">
        <v>3</v>
      </c>
      <c r="D3" s="162" t="s">
        <v>4</v>
      </c>
      <c r="E3" s="162" t="s">
        <v>5</v>
      </c>
      <c r="F3" s="162" t="s">
        <v>6</v>
      </c>
      <c r="G3" s="162" t="s">
        <v>7</v>
      </c>
    </row>
    <row r="4" spans="1:7" s="107" customFormat="1" ht="24" customHeight="1">
      <c r="A4" s="75" t="s">
        <v>93</v>
      </c>
      <c r="B4" s="75"/>
      <c r="C4" s="119"/>
      <c r="D4" s="76" t="s">
        <v>94</v>
      </c>
      <c r="E4" s="77">
        <f>E5+E7+E11+E18</f>
        <v>1628677</v>
      </c>
      <c r="F4" s="77">
        <f>F5+F7+F11+F18</f>
        <v>694392</v>
      </c>
      <c r="G4" s="94">
        <f>F4/E4%</f>
        <v>42.635341445848375</v>
      </c>
    </row>
    <row r="5" spans="1:7" s="212" customFormat="1" ht="31.5" customHeight="1">
      <c r="A5" s="66"/>
      <c r="B5" s="66" t="s">
        <v>423</v>
      </c>
      <c r="C5" s="118"/>
      <c r="D5" s="131" t="s">
        <v>403</v>
      </c>
      <c r="E5" s="68">
        <f>E6</f>
        <v>100000</v>
      </c>
      <c r="F5" s="68">
        <f>F6</f>
        <v>0</v>
      </c>
      <c r="G5" s="157">
        <f>F5/E5%</f>
        <v>0</v>
      </c>
    </row>
    <row r="6" spans="1:7" s="107" customFormat="1" ht="46.5" customHeight="1">
      <c r="A6" s="66"/>
      <c r="B6" s="66"/>
      <c r="C6" s="123">
        <v>6050</v>
      </c>
      <c r="D6" s="131" t="s">
        <v>149</v>
      </c>
      <c r="E6" s="68">
        <v>100000</v>
      </c>
      <c r="F6" s="68"/>
      <c r="G6" s="100"/>
    </row>
    <row r="7" spans="1:7" s="107" customFormat="1" ht="48.75" customHeight="1">
      <c r="A7" s="66"/>
      <c r="B7" s="66" t="s">
        <v>285</v>
      </c>
      <c r="C7" s="118"/>
      <c r="D7" s="131" t="s">
        <v>284</v>
      </c>
      <c r="E7" s="68">
        <f>E8+E9+E10</f>
        <v>19336</v>
      </c>
      <c r="F7" s="68">
        <f>F9+F10</f>
        <v>250</v>
      </c>
      <c r="G7" s="157">
        <f>F7/E7%</f>
        <v>1.2929251137774098</v>
      </c>
    </row>
    <row r="8" spans="1:7" s="107" customFormat="1" ht="24" customHeight="1">
      <c r="A8" s="66"/>
      <c r="B8" s="66"/>
      <c r="C8" s="123" t="s">
        <v>187</v>
      </c>
      <c r="D8" s="131" t="s">
        <v>146</v>
      </c>
      <c r="E8" s="68">
        <v>50</v>
      </c>
      <c r="F8" s="68"/>
      <c r="G8" s="157"/>
    </row>
    <row r="9" spans="1:7" s="107" customFormat="1" ht="24" customHeight="1">
      <c r="A9" s="66"/>
      <c r="B9" s="66"/>
      <c r="C9" s="123">
        <v>4170</v>
      </c>
      <c r="D9" s="131" t="s">
        <v>116</v>
      </c>
      <c r="E9" s="68">
        <v>17150</v>
      </c>
      <c r="F9" s="68"/>
      <c r="G9" s="100"/>
    </row>
    <row r="10" spans="1:7" s="212" customFormat="1" ht="24" customHeight="1">
      <c r="A10" s="66"/>
      <c r="B10" s="196"/>
      <c r="C10" s="123" t="s">
        <v>321</v>
      </c>
      <c r="D10" s="131" t="s">
        <v>147</v>
      </c>
      <c r="E10" s="68">
        <v>2136</v>
      </c>
      <c r="F10" s="68">
        <v>250</v>
      </c>
      <c r="G10" s="100"/>
    </row>
    <row r="11" spans="1:7" s="107" customFormat="1" ht="21" customHeight="1">
      <c r="A11" s="66"/>
      <c r="B11" s="66" t="s">
        <v>97</v>
      </c>
      <c r="C11" s="118"/>
      <c r="D11" s="131" t="s">
        <v>26</v>
      </c>
      <c r="E11" s="68">
        <f>E12+E13+E14+E15+E16+E17</f>
        <v>1480500</v>
      </c>
      <c r="F11" s="68">
        <f>F12+F13+F14+F15+F16+F17</f>
        <v>679719</v>
      </c>
      <c r="G11" s="157">
        <f>F11/E11%</f>
        <v>45.91144883485309</v>
      </c>
    </row>
    <row r="12" spans="1:7" s="107" customFormat="1" ht="28.5">
      <c r="A12" s="66"/>
      <c r="B12" s="66"/>
      <c r="C12" s="118">
        <v>3020</v>
      </c>
      <c r="D12" s="131" t="s">
        <v>193</v>
      </c>
      <c r="E12" s="68">
        <v>1000</v>
      </c>
      <c r="F12" s="68">
        <v>180</v>
      </c>
      <c r="G12" s="100"/>
    </row>
    <row r="13" spans="1:7" s="107" customFormat="1" ht="34.5" customHeight="1">
      <c r="A13" s="66"/>
      <c r="B13" s="66"/>
      <c r="C13" s="123">
        <v>4010</v>
      </c>
      <c r="D13" s="131" t="s">
        <v>145</v>
      </c>
      <c r="E13" s="68">
        <v>863000</v>
      </c>
      <c r="F13" s="68">
        <v>376178</v>
      </c>
      <c r="G13" s="100"/>
    </row>
    <row r="14" spans="1:7" s="107" customFormat="1" ht="15.75">
      <c r="A14" s="66"/>
      <c r="B14" s="66"/>
      <c r="C14" s="118">
        <v>4040</v>
      </c>
      <c r="D14" s="131" t="s">
        <v>156</v>
      </c>
      <c r="E14" s="68">
        <v>61000</v>
      </c>
      <c r="F14" s="68">
        <v>59977</v>
      </c>
      <c r="G14" s="100"/>
    </row>
    <row r="15" spans="1:7" s="107" customFormat="1" ht="24" customHeight="1">
      <c r="A15" s="66"/>
      <c r="B15" s="66"/>
      <c r="C15" s="123" t="s">
        <v>200</v>
      </c>
      <c r="D15" s="131" t="s">
        <v>146</v>
      </c>
      <c r="E15" s="68">
        <v>179900</v>
      </c>
      <c r="F15" s="68">
        <v>79471</v>
      </c>
      <c r="G15" s="100"/>
    </row>
    <row r="16" spans="1:7" s="107" customFormat="1" ht="24" customHeight="1">
      <c r="A16" s="66"/>
      <c r="B16" s="66"/>
      <c r="C16" s="123">
        <v>4170</v>
      </c>
      <c r="D16" s="131" t="s">
        <v>116</v>
      </c>
      <c r="E16" s="68">
        <v>25000</v>
      </c>
      <c r="F16" s="68">
        <v>3128</v>
      </c>
      <c r="G16" s="100"/>
    </row>
    <row r="17" spans="1:7" s="212" customFormat="1" ht="25.5">
      <c r="A17" s="66"/>
      <c r="B17" s="196"/>
      <c r="C17" s="123" t="s">
        <v>322</v>
      </c>
      <c r="D17" s="131" t="s">
        <v>147</v>
      </c>
      <c r="E17" s="68">
        <v>350600</v>
      </c>
      <c r="F17" s="68">
        <v>160785</v>
      </c>
      <c r="G17" s="100"/>
    </row>
    <row r="18" spans="1:7" s="107" customFormat="1" ht="57" customHeight="1">
      <c r="A18" s="66"/>
      <c r="B18" s="66" t="s">
        <v>117</v>
      </c>
      <c r="C18" s="118"/>
      <c r="D18" s="131" t="s">
        <v>118</v>
      </c>
      <c r="E18" s="68">
        <f>E19</f>
        <v>28841</v>
      </c>
      <c r="F18" s="68">
        <f>F19</f>
        <v>14423</v>
      </c>
      <c r="G18" s="157">
        <f>F18/E18%</f>
        <v>50.008668215387814</v>
      </c>
    </row>
    <row r="19" spans="1:7" s="107" customFormat="1" ht="85.5">
      <c r="A19" s="66"/>
      <c r="B19" s="66"/>
      <c r="C19" s="123">
        <v>2830</v>
      </c>
      <c r="D19" s="131" t="s">
        <v>172</v>
      </c>
      <c r="E19" s="68">
        <v>28841</v>
      </c>
      <c r="F19" s="68">
        <v>14423</v>
      </c>
      <c r="G19" s="100"/>
    </row>
    <row r="20" spans="1:7" s="212" customFormat="1" ht="31.5">
      <c r="A20" s="75" t="s">
        <v>25</v>
      </c>
      <c r="B20" s="75"/>
      <c r="C20" s="119"/>
      <c r="D20" s="78" t="s">
        <v>269</v>
      </c>
      <c r="E20" s="77">
        <f>E21+E24+E26</f>
        <v>2293130</v>
      </c>
      <c r="F20" s="77">
        <f>F21+F24+F26</f>
        <v>908941</v>
      </c>
      <c r="G20" s="94">
        <f>F20/E20%</f>
        <v>39.63756961009624</v>
      </c>
    </row>
    <row r="21" spans="1:7" s="107" customFormat="1" ht="42.75">
      <c r="A21" s="102"/>
      <c r="B21" s="102" t="s">
        <v>137</v>
      </c>
      <c r="C21" s="118"/>
      <c r="D21" s="131" t="s">
        <v>138</v>
      </c>
      <c r="E21" s="103">
        <f>E22+E23</f>
        <v>125300</v>
      </c>
      <c r="F21" s="103">
        <f>F22+F23</f>
        <v>50209</v>
      </c>
      <c r="G21" s="157">
        <f>F21/E21%</f>
        <v>40.07102952913009</v>
      </c>
    </row>
    <row r="22" spans="1:7" s="107" customFormat="1" ht="85.5">
      <c r="A22" s="102"/>
      <c r="B22" s="102"/>
      <c r="C22" s="118">
        <v>2320</v>
      </c>
      <c r="D22" s="131" t="s">
        <v>152</v>
      </c>
      <c r="E22" s="103">
        <v>26660</v>
      </c>
      <c r="F22" s="103">
        <v>889</v>
      </c>
      <c r="G22" s="104"/>
    </row>
    <row r="23" spans="1:7" s="107" customFormat="1" ht="57.75" customHeight="1">
      <c r="A23" s="102"/>
      <c r="B23" s="102"/>
      <c r="C23" s="118">
        <v>2580</v>
      </c>
      <c r="D23" s="131" t="s">
        <v>157</v>
      </c>
      <c r="E23" s="103">
        <v>98640</v>
      </c>
      <c r="F23" s="103">
        <v>49320</v>
      </c>
      <c r="G23" s="104"/>
    </row>
    <row r="24" spans="1:7" s="107" customFormat="1" ht="21" customHeight="1">
      <c r="A24" s="66"/>
      <c r="B24" s="66" t="s">
        <v>27</v>
      </c>
      <c r="C24" s="118"/>
      <c r="D24" s="131" t="s">
        <v>28</v>
      </c>
      <c r="E24" s="68">
        <f>E25</f>
        <v>2146830</v>
      </c>
      <c r="F24" s="68">
        <f>F25</f>
        <v>858732</v>
      </c>
      <c r="G24" s="157">
        <f>F24/E24%</f>
        <v>40</v>
      </c>
    </row>
    <row r="25" spans="1:7" s="107" customFormat="1" ht="85.5">
      <c r="A25" s="66"/>
      <c r="B25" s="66"/>
      <c r="C25" s="118">
        <v>2320</v>
      </c>
      <c r="D25" s="131" t="s">
        <v>152</v>
      </c>
      <c r="E25" s="68">
        <v>2146830</v>
      </c>
      <c r="F25" s="68">
        <v>858732</v>
      </c>
      <c r="G25" s="100"/>
    </row>
    <row r="26" spans="1:7" s="107" customFormat="1" ht="24" customHeight="1">
      <c r="A26" s="66"/>
      <c r="B26" s="66" t="s">
        <v>376</v>
      </c>
      <c r="C26" s="118"/>
      <c r="D26" s="131" t="s">
        <v>36</v>
      </c>
      <c r="E26" s="68">
        <f>E27</f>
        <v>21000</v>
      </c>
      <c r="F26" s="68">
        <f>F27</f>
        <v>0</v>
      </c>
      <c r="G26" s="157">
        <f>F26/E26%</f>
        <v>0</v>
      </c>
    </row>
    <row r="27" spans="1:7" s="212" customFormat="1" ht="18.75" customHeight="1">
      <c r="A27" s="66"/>
      <c r="B27" s="66"/>
      <c r="C27" s="118">
        <v>3110</v>
      </c>
      <c r="D27" s="131" t="s">
        <v>199</v>
      </c>
      <c r="E27" s="68">
        <v>21000</v>
      </c>
      <c r="F27" s="68">
        <v>0</v>
      </c>
      <c r="G27" s="100"/>
    </row>
    <row r="28" spans="1:7" s="329" customFormat="1" ht="24.75" customHeight="1">
      <c r="A28" s="410" t="s">
        <v>328</v>
      </c>
      <c r="B28" s="411"/>
      <c r="C28" s="411"/>
      <c r="D28" s="412"/>
      <c r="E28" s="73">
        <f>E4+E20</f>
        <v>3921807</v>
      </c>
      <c r="F28" s="73">
        <f>F4+F20</f>
        <v>1603333</v>
      </c>
      <c r="G28" s="137">
        <f>F28/E28%</f>
        <v>40.88250645684502</v>
      </c>
    </row>
  </sheetData>
  <sheetProtection/>
  <mergeCells count="3">
    <mergeCell ref="F1:G1"/>
    <mergeCell ref="A2:G2"/>
    <mergeCell ref="A28:D28"/>
  </mergeCells>
  <printOptions/>
  <pageMargins left="0.75" right="0.75" top="1" bottom="1" header="0.5" footer="0.5"/>
  <pageSetup fitToHeight="2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</sheetPr>
  <dimension ref="A1:G20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12.00390625" style="127" customWidth="1"/>
    <col min="4" max="4" width="35.375" style="1" customWidth="1"/>
    <col min="5" max="5" width="17.875" style="1" customWidth="1"/>
    <col min="6" max="6" width="17.75390625" style="1" customWidth="1"/>
    <col min="7" max="7" width="12.25390625" style="15" customWidth="1"/>
    <col min="8" max="16384" width="9.125" style="1" customWidth="1"/>
  </cols>
  <sheetData>
    <row r="1" spans="5:7" ht="39" customHeight="1">
      <c r="E1" s="60"/>
      <c r="F1" s="408" t="s">
        <v>330</v>
      </c>
      <c r="G1" s="409"/>
    </row>
    <row r="2" spans="1:7" ht="45" customHeight="1">
      <c r="A2" s="381" t="s">
        <v>420</v>
      </c>
      <c r="B2" s="381"/>
      <c r="C2" s="381"/>
      <c r="D2" s="381"/>
      <c r="E2" s="381"/>
      <c r="F2" s="381"/>
      <c r="G2" s="381"/>
    </row>
    <row r="3" spans="1:7" s="107" customFormat="1" ht="27.75" customHeight="1">
      <c r="A3" s="162" t="s">
        <v>1</v>
      </c>
      <c r="B3" s="162" t="s">
        <v>2</v>
      </c>
      <c r="C3" s="119" t="s">
        <v>3</v>
      </c>
      <c r="D3" s="162" t="s">
        <v>4</v>
      </c>
      <c r="E3" s="162" t="s">
        <v>5</v>
      </c>
      <c r="F3" s="162" t="s">
        <v>6</v>
      </c>
      <c r="G3" s="162" t="s">
        <v>7</v>
      </c>
    </row>
    <row r="4" spans="1:7" s="107" customFormat="1" ht="24" customHeight="1">
      <c r="A4" s="332" t="s">
        <v>346</v>
      </c>
      <c r="B4" s="332"/>
      <c r="C4" s="333"/>
      <c r="D4" s="334" t="s">
        <v>348</v>
      </c>
      <c r="E4" s="221">
        <f>E5+E15</f>
        <v>8601307</v>
      </c>
      <c r="F4" s="221">
        <f>F5+F15</f>
        <v>3300765</v>
      </c>
      <c r="G4" s="201">
        <f>F4/E4%</f>
        <v>38.37515624078991</v>
      </c>
    </row>
    <row r="5" spans="1:7" s="212" customFormat="1" ht="31.5" customHeight="1">
      <c r="A5" s="66"/>
      <c r="B5" s="66" t="s">
        <v>347</v>
      </c>
      <c r="C5" s="123"/>
      <c r="D5" s="131" t="s">
        <v>37</v>
      </c>
      <c r="E5" s="68">
        <f>E6+E7+E8+E9+E10+E11+E12+E13+E14</f>
        <v>5853925</v>
      </c>
      <c r="F5" s="68">
        <f>F6+F7+F8+F9+F10+F11+F12+F13+F14</f>
        <v>2597945</v>
      </c>
      <c r="G5" s="94">
        <f>F5/E5%</f>
        <v>44.37954022301277</v>
      </c>
    </row>
    <row r="6" spans="1:7" s="107" customFormat="1" ht="56.25" customHeight="1">
      <c r="A6" s="66"/>
      <c r="B6" s="66"/>
      <c r="C6" s="123">
        <v>2320</v>
      </c>
      <c r="D6" s="326" t="s">
        <v>152</v>
      </c>
      <c r="E6" s="68">
        <v>349320</v>
      </c>
      <c r="F6" s="68">
        <v>88848</v>
      </c>
      <c r="G6" s="94"/>
    </row>
    <row r="7" spans="1:7" s="107" customFormat="1" ht="48.75" customHeight="1">
      <c r="A7" s="66"/>
      <c r="B7" s="66"/>
      <c r="C7" s="123">
        <v>2950</v>
      </c>
      <c r="D7" s="131" t="s">
        <v>409</v>
      </c>
      <c r="E7" s="68">
        <v>275</v>
      </c>
      <c r="F7" s="68">
        <v>274</v>
      </c>
      <c r="G7" s="94"/>
    </row>
    <row r="8" spans="1:7" s="107" customFormat="1" ht="24" customHeight="1">
      <c r="A8" s="66"/>
      <c r="B8" s="66"/>
      <c r="C8" s="123">
        <v>3110</v>
      </c>
      <c r="D8" s="131" t="s">
        <v>199</v>
      </c>
      <c r="E8" s="68">
        <v>4368008</v>
      </c>
      <c r="F8" s="68">
        <v>2062183</v>
      </c>
      <c r="G8" s="94"/>
    </row>
    <row r="9" spans="1:7" s="107" customFormat="1" ht="36.75" customHeight="1">
      <c r="A9" s="66"/>
      <c r="B9" s="66"/>
      <c r="C9" s="123">
        <v>4010</v>
      </c>
      <c r="D9" s="131" t="s">
        <v>145</v>
      </c>
      <c r="E9" s="68">
        <v>324210</v>
      </c>
      <c r="F9" s="68">
        <v>146763</v>
      </c>
      <c r="G9" s="94"/>
    </row>
    <row r="10" spans="1:7" s="212" customFormat="1" ht="24" customHeight="1">
      <c r="A10" s="66"/>
      <c r="B10" s="66"/>
      <c r="C10" s="118">
        <v>4040</v>
      </c>
      <c r="D10" s="131" t="s">
        <v>156</v>
      </c>
      <c r="E10" s="68">
        <v>17000</v>
      </c>
      <c r="F10" s="68">
        <v>16155</v>
      </c>
      <c r="G10" s="94"/>
    </row>
    <row r="11" spans="1:7" s="107" customFormat="1" ht="21" customHeight="1">
      <c r="A11" s="66"/>
      <c r="B11" s="66"/>
      <c r="C11" s="123" t="s">
        <v>187</v>
      </c>
      <c r="D11" s="131" t="s">
        <v>146</v>
      </c>
      <c r="E11" s="68">
        <v>153261</v>
      </c>
      <c r="F11" s="68">
        <v>54767</v>
      </c>
      <c r="G11" s="94"/>
    </row>
    <row r="12" spans="1:7" s="107" customFormat="1" ht="15.75">
      <c r="A12" s="66"/>
      <c r="B12" s="66"/>
      <c r="C12" s="123">
        <v>4170</v>
      </c>
      <c r="D12" s="131" t="s">
        <v>116</v>
      </c>
      <c r="E12" s="68">
        <v>641720</v>
      </c>
      <c r="F12" s="68">
        <v>228953</v>
      </c>
      <c r="G12" s="94"/>
    </row>
    <row r="13" spans="1:7" s="107" customFormat="1" ht="34.5" customHeight="1">
      <c r="A13" s="66"/>
      <c r="B13" s="66"/>
      <c r="C13" s="123">
        <v>4300</v>
      </c>
      <c r="D13" s="131" t="s">
        <v>147</v>
      </c>
      <c r="E13" s="68">
        <v>129</v>
      </c>
      <c r="F13" s="68"/>
      <c r="G13" s="94"/>
    </row>
    <row r="14" spans="1:7" s="107" customFormat="1" ht="42.75">
      <c r="A14" s="66"/>
      <c r="B14" s="66"/>
      <c r="C14" s="123">
        <v>4560</v>
      </c>
      <c r="D14" s="131" t="s">
        <v>410</v>
      </c>
      <c r="E14" s="68">
        <v>2</v>
      </c>
      <c r="F14" s="68">
        <v>2</v>
      </c>
      <c r="G14" s="94"/>
    </row>
    <row r="15" spans="1:7" s="107" customFormat="1" ht="34.5" customHeight="1">
      <c r="A15" s="66"/>
      <c r="B15" s="66" t="s">
        <v>379</v>
      </c>
      <c r="C15" s="123"/>
      <c r="D15" s="131" t="s">
        <v>411</v>
      </c>
      <c r="E15" s="68">
        <f>E16+E17+E18+E19</f>
        <v>2747382</v>
      </c>
      <c r="F15" s="68">
        <f>F16+F17+F18+F19</f>
        <v>702820</v>
      </c>
      <c r="G15" s="94">
        <f>F15/E15%</f>
        <v>25.58144444420179</v>
      </c>
    </row>
    <row r="16" spans="1:7" s="107" customFormat="1" ht="63.75" customHeight="1">
      <c r="A16" s="66"/>
      <c r="B16" s="66"/>
      <c r="C16" s="123">
        <v>2320</v>
      </c>
      <c r="D16" s="326" t="s">
        <v>152</v>
      </c>
      <c r="E16" s="68">
        <v>158380</v>
      </c>
      <c r="F16" s="68">
        <v>12140</v>
      </c>
      <c r="G16" s="94"/>
    </row>
    <row r="17" spans="1:7" s="212" customFormat="1" ht="72.75" customHeight="1">
      <c r="A17" s="66"/>
      <c r="B17" s="66"/>
      <c r="C17" s="123">
        <v>2830</v>
      </c>
      <c r="D17" s="326" t="s">
        <v>235</v>
      </c>
      <c r="E17" s="68">
        <v>2384190</v>
      </c>
      <c r="F17" s="68">
        <v>669946</v>
      </c>
      <c r="G17" s="94"/>
    </row>
    <row r="18" spans="1:7" s="107" customFormat="1" ht="57" customHeight="1">
      <c r="A18" s="66"/>
      <c r="B18" s="66"/>
      <c r="C18" s="123">
        <v>3110</v>
      </c>
      <c r="D18" s="131" t="s">
        <v>199</v>
      </c>
      <c r="E18" s="68">
        <v>184812</v>
      </c>
      <c r="F18" s="68">
        <v>20734</v>
      </c>
      <c r="G18" s="94"/>
    </row>
    <row r="19" spans="1:7" s="107" customFormat="1" ht="15.75">
      <c r="A19" s="66"/>
      <c r="B19" s="66"/>
      <c r="C19" s="123" t="s">
        <v>412</v>
      </c>
      <c r="D19" s="131" t="s">
        <v>147</v>
      </c>
      <c r="E19" s="68">
        <v>20000</v>
      </c>
      <c r="F19" s="68"/>
      <c r="G19" s="94"/>
    </row>
    <row r="20" spans="1:7" s="212" customFormat="1" ht="33.75" customHeight="1">
      <c r="A20" s="413" t="s">
        <v>328</v>
      </c>
      <c r="B20" s="414"/>
      <c r="C20" s="414"/>
      <c r="D20" s="415"/>
      <c r="E20" s="77">
        <f>E4</f>
        <v>8601307</v>
      </c>
      <c r="F20" s="77">
        <f>F4</f>
        <v>3300765</v>
      </c>
      <c r="G20" s="335">
        <f>G4</f>
        <v>38.37515624078991</v>
      </c>
    </row>
  </sheetData>
  <sheetProtection/>
  <mergeCells count="3">
    <mergeCell ref="F1:G1"/>
    <mergeCell ref="A2:G2"/>
    <mergeCell ref="A20:D20"/>
  </mergeCells>
  <printOptions/>
  <pageMargins left="0.75" right="0.75" top="1" bottom="1" header="0.5" footer="0.5"/>
  <pageSetup fitToHeight="2"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L46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3" max="3" width="9.125" style="130" customWidth="1"/>
    <col min="4" max="4" width="38.125" style="0" customWidth="1"/>
    <col min="5" max="5" width="24.00390625" style="0" customWidth="1"/>
    <col min="6" max="6" width="21.75390625" style="0" customWidth="1"/>
    <col min="7" max="7" width="15.125" style="0" bestFit="1" customWidth="1"/>
  </cols>
  <sheetData>
    <row r="1" spans="1:7" ht="30.75" customHeight="1">
      <c r="A1" s="60"/>
      <c r="B1" s="60"/>
      <c r="C1" s="60"/>
      <c r="D1" s="1"/>
      <c r="E1" s="1"/>
      <c r="F1" s="390" t="s">
        <v>341</v>
      </c>
      <c r="G1" s="391"/>
    </row>
    <row r="2" spans="1:7" ht="63" customHeight="1" thickBot="1">
      <c r="A2" s="416" t="s">
        <v>421</v>
      </c>
      <c r="B2" s="416"/>
      <c r="C2" s="416"/>
      <c r="D2" s="416"/>
      <c r="E2" s="416"/>
      <c r="F2" s="416"/>
      <c r="G2" s="416"/>
    </row>
    <row r="3" spans="1:7" s="130" customFormat="1" ht="27.75" customHeight="1" thickBot="1">
      <c r="A3" s="114" t="s">
        <v>1</v>
      </c>
      <c r="B3" s="61" t="s">
        <v>2</v>
      </c>
      <c r="C3" s="61" t="s">
        <v>3</v>
      </c>
      <c r="D3" s="61" t="s">
        <v>4</v>
      </c>
      <c r="E3" s="61" t="s">
        <v>5</v>
      </c>
      <c r="F3" s="62" t="s">
        <v>6</v>
      </c>
      <c r="G3" s="336" t="s">
        <v>7</v>
      </c>
    </row>
    <row r="4" spans="1:12" s="235" customFormat="1" ht="27" customHeight="1">
      <c r="A4" s="198" t="s">
        <v>49</v>
      </c>
      <c r="B4" s="198"/>
      <c r="C4" s="357"/>
      <c r="D4" s="206" t="s">
        <v>62</v>
      </c>
      <c r="E4" s="200">
        <f>E5</f>
        <v>26263923</v>
      </c>
      <c r="F4" s="200">
        <f>F5</f>
        <v>515328</v>
      </c>
      <c r="G4" s="358">
        <f>F4/E4%</f>
        <v>1.9621135806710979</v>
      </c>
      <c r="K4" s="236"/>
      <c r="L4" s="236"/>
    </row>
    <row r="5" spans="1:12" ht="27.75" customHeight="1">
      <c r="A5" s="66"/>
      <c r="B5" s="66" t="s">
        <v>50</v>
      </c>
      <c r="C5" s="121"/>
      <c r="D5" s="131" t="s">
        <v>63</v>
      </c>
      <c r="E5" s="68">
        <f>E6+E7+E8</f>
        <v>26263923</v>
      </c>
      <c r="F5" s="68">
        <f>F6+F7+F8</f>
        <v>515328</v>
      </c>
      <c r="G5" s="194">
        <f>F5/E5%</f>
        <v>1.9621135806710979</v>
      </c>
      <c r="K5" s="82"/>
      <c r="L5" s="82"/>
    </row>
    <row r="6" spans="1:7" ht="28.5">
      <c r="A6" s="66"/>
      <c r="B6" s="66"/>
      <c r="C6" s="122" t="s">
        <v>175</v>
      </c>
      <c r="D6" s="131" t="s">
        <v>149</v>
      </c>
      <c r="E6" s="68">
        <v>25023923</v>
      </c>
      <c r="F6" s="68">
        <v>515328</v>
      </c>
      <c r="G6" s="99"/>
    </row>
    <row r="7" spans="1:7" ht="28.5">
      <c r="A7" s="66"/>
      <c r="B7" s="66"/>
      <c r="C7" s="122" t="s">
        <v>225</v>
      </c>
      <c r="D7" s="131" t="s">
        <v>150</v>
      </c>
      <c r="E7" s="68">
        <v>540000</v>
      </c>
      <c r="F7" s="68">
        <v>0</v>
      </c>
      <c r="G7" s="99"/>
    </row>
    <row r="8" spans="1:7" ht="81.75" customHeight="1">
      <c r="A8" s="66"/>
      <c r="B8" s="66"/>
      <c r="C8" s="122" t="s">
        <v>314</v>
      </c>
      <c r="D8" s="131" t="s">
        <v>393</v>
      </c>
      <c r="E8" s="68">
        <v>700000</v>
      </c>
      <c r="F8" s="68">
        <v>0</v>
      </c>
      <c r="G8" s="99"/>
    </row>
    <row r="9" spans="1:12" s="160" customFormat="1" ht="25.5" customHeight="1">
      <c r="A9" s="198" t="s">
        <v>14</v>
      </c>
      <c r="B9" s="198"/>
      <c r="C9" s="199"/>
      <c r="D9" s="359" t="s">
        <v>15</v>
      </c>
      <c r="E9" s="200">
        <f>E10</f>
        <v>2061609</v>
      </c>
      <c r="F9" s="200">
        <f>F10</f>
        <v>29816</v>
      </c>
      <c r="G9" s="201">
        <f>F9/E9%</f>
        <v>1.4462490220017472</v>
      </c>
      <c r="L9" s="360"/>
    </row>
    <row r="10" spans="1:12" s="108" customFormat="1" ht="15.75">
      <c r="A10" s="102"/>
      <c r="B10" s="102" t="s">
        <v>114</v>
      </c>
      <c r="C10" s="325"/>
      <c r="D10" s="101" t="s">
        <v>313</v>
      </c>
      <c r="E10" s="103">
        <f>E11+E12+E13</f>
        <v>2061609</v>
      </c>
      <c r="F10" s="103">
        <f>F11+F12+F13</f>
        <v>29816</v>
      </c>
      <c r="G10" s="157">
        <f>F10/E10%</f>
        <v>1.4462490220017472</v>
      </c>
      <c r="L10" s="158"/>
    </row>
    <row r="11" spans="1:7" ht="28.5">
      <c r="A11" s="66"/>
      <c r="B11" s="66"/>
      <c r="C11" s="122" t="s">
        <v>391</v>
      </c>
      <c r="D11" s="131" t="s">
        <v>149</v>
      </c>
      <c r="E11" s="68">
        <v>1599660</v>
      </c>
      <c r="F11" s="68"/>
      <c r="G11" s="100"/>
    </row>
    <row r="12" spans="1:7" ht="28.5">
      <c r="A12" s="66"/>
      <c r="B12" s="66"/>
      <c r="C12" s="122" t="s">
        <v>392</v>
      </c>
      <c r="D12" s="131" t="s">
        <v>149</v>
      </c>
      <c r="E12" s="68">
        <v>292949</v>
      </c>
      <c r="F12" s="68"/>
      <c r="G12" s="100"/>
    </row>
    <row r="13" spans="1:7" ht="28.5">
      <c r="A13" s="66"/>
      <c r="B13" s="66"/>
      <c r="C13" s="118">
        <v>6060</v>
      </c>
      <c r="D13" s="131" t="s">
        <v>150</v>
      </c>
      <c r="E13" s="68">
        <v>169000</v>
      </c>
      <c r="F13" s="68">
        <v>29816</v>
      </c>
      <c r="G13" s="100"/>
    </row>
    <row r="14" spans="1:7" s="235" customFormat="1" ht="24.75" customHeight="1">
      <c r="A14" s="198" t="s">
        <v>18</v>
      </c>
      <c r="B14" s="198"/>
      <c r="C14" s="199"/>
      <c r="D14" s="206" t="s">
        <v>19</v>
      </c>
      <c r="E14" s="200">
        <f>E15</f>
        <v>7772358</v>
      </c>
      <c r="F14" s="200">
        <f>F15</f>
        <v>1057675</v>
      </c>
      <c r="G14" s="201">
        <f>F14/E14%</f>
        <v>13.608161126906403</v>
      </c>
    </row>
    <row r="15" spans="1:7" ht="15">
      <c r="A15" s="66"/>
      <c r="B15" s="66" t="s">
        <v>52</v>
      </c>
      <c r="C15" s="118"/>
      <c r="D15" s="205" t="s">
        <v>64</v>
      </c>
      <c r="E15" s="68">
        <f>E16+E17+E18</f>
        <v>7772358</v>
      </c>
      <c r="F15" s="68">
        <f>F16+F17+F18</f>
        <v>1057675</v>
      </c>
      <c r="G15" s="157">
        <f>F15/E15%</f>
        <v>13.608161126906403</v>
      </c>
    </row>
    <row r="16" spans="1:7" ht="28.5">
      <c r="A16" s="66"/>
      <c r="B16" s="66"/>
      <c r="C16" s="123">
        <v>6050</v>
      </c>
      <c r="D16" s="131" t="s">
        <v>149</v>
      </c>
      <c r="E16" s="68">
        <v>4696598</v>
      </c>
      <c r="F16" s="68">
        <v>1000000</v>
      </c>
      <c r="G16" s="100"/>
    </row>
    <row r="17" spans="1:7" ht="28.5">
      <c r="A17" s="66"/>
      <c r="B17" s="66"/>
      <c r="C17" s="118">
        <v>6060</v>
      </c>
      <c r="D17" s="131" t="s">
        <v>150</v>
      </c>
      <c r="E17" s="68">
        <v>235000</v>
      </c>
      <c r="F17" s="68">
        <v>57675</v>
      </c>
      <c r="G17" s="100"/>
    </row>
    <row r="18" spans="1:7" ht="71.25">
      <c r="A18" s="66"/>
      <c r="B18" s="66"/>
      <c r="C18" s="118">
        <v>6610</v>
      </c>
      <c r="D18" s="131" t="s">
        <v>393</v>
      </c>
      <c r="E18" s="68">
        <v>2840760</v>
      </c>
      <c r="F18" s="68"/>
      <c r="G18" s="100"/>
    </row>
    <row r="19" spans="1:7" s="235" customFormat="1" ht="30">
      <c r="A19" s="198" t="s">
        <v>91</v>
      </c>
      <c r="B19" s="198"/>
      <c r="C19" s="199"/>
      <c r="D19" s="206" t="s">
        <v>92</v>
      </c>
      <c r="E19" s="200">
        <f>E20</f>
        <v>6000</v>
      </c>
      <c r="F19" s="200">
        <f>F20</f>
        <v>3918</v>
      </c>
      <c r="G19" s="201">
        <f>F19/E19%</f>
        <v>65.3</v>
      </c>
    </row>
    <row r="20" spans="1:7" ht="22.5" customHeight="1">
      <c r="A20" s="66"/>
      <c r="B20" s="66" t="s">
        <v>173</v>
      </c>
      <c r="C20" s="118"/>
      <c r="D20" s="131" t="s">
        <v>174</v>
      </c>
      <c r="E20" s="68">
        <f>E21</f>
        <v>6000</v>
      </c>
      <c r="F20" s="68">
        <f>F21</f>
        <v>3918</v>
      </c>
      <c r="G20" s="157">
        <f>F20/E20%</f>
        <v>65.3</v>
      </c>
    </row>
    <row r="21" spans="1:7" ht="28.5">
      <c r="A21" s="66"/>
      <c r="B21" s="66"/>
      <c r="C21" s="123">
        <v>6060</v>
      </c>
      <c r="D21" s="131" t="s">
        <v>150</v>
      </c>
      <c r="E21" s="68">
        <v>6000</v>
      </c>
      <c r="F21" s="68">
        <v>3918</v>
      </c>
      <c r="G21" s="157"/>
    </row>
    <row r="22" spans="1:7" s="235" customFormat="1" ht="22.5" customHeight="1">
      <c r="A22" s="198" t="s">
        <v>33</v>
      </c>
      <c r="B22" s="198"/>
      <c r="C22" s="199"/>
      <c r="D22" s="206" t="s">
        <v>34</v>
      </c>
      <c r="E22" s="200">
        <f>E23</f>
        <v>2067494</v>
      </c>
      <c r="F22" s="200">
        <f>F23</f>
        <v>50378</v>
      </c>
      <c r="G22" s="201">
        <f>F22/E22%</f>
        <v>2.4366697073848824</v>
      </c>
    </row>
    <row r="23" spans="1:7" ht="22.5" customHeight="1">
      <c r="A23" s="102"/>
      <c r="B23" s="102" t="s">
        <v>55</v>
      </c>
      <c r="C23" s="325"/>
      <c r="D23" s="101" t="s">
        <v>68</v>
      </c>
      <c r="E23" s="103">
        <f>E24+E25+E26</f>
        <v>2067494</v>
      </c>
      <c r="F23" s="103">
        <f>F24+F25+F26</f>
        <v>50378</v>
      </c>
      <c r="G23" s="157">
        <f>F23/E23%</f>
        <v>2.4366697073848824</v>
      </c>
    </row>
    <row r="24" spans="1:7" ht="28.5">
      <c r="A24" s="102"/>
      <c r="B24" s="70"/>
      <c r="C24" s="209">
        <v>6050</v>
      </c>
      <c r="D24" s="131" t="s">
        <v>149</v>
      </c>
      <c r="E24" s="103">
        <v>259000</v>
      </c>
      <c r="F24" s="103">
        <v>18867</v>
      </c>
      <c r="G24" s="157"/>
    </row>
    <row r="25" spans="1:7" ht="28.5">
      <c r="A25" s="102"/>
      <c r="B25" s="70"/>
      <c r="C25" s="209">
        <v>6057</v>
      </c>
      <c r="D25" s="131" t="s">
        <v>149</v>
      </c>
      <c r="E25" s="103">
        <v>872133</v>
      </c>
      <c r="F25" s="103">
        <v>26029</v>
      </c>
      <c r="G25" s="157"/>
    </row>
    <row r="26" spans="1:7" ht="28.5">
      <c r="A26" s="102"/>
      <c r="B26" s="102"/>
      <c r="C26" s="209">
        <v>6059</v>
      </c>
      <c r="D26" s="131" t="s">
        <v>149</v>
      </c>
      <c r="E26" s="103">
        <v>936361</v>
      </c>
      <c r="F26" s="103">
        <v>5482</v>
      </c>
      <c r="G26" s="104"/>
    </row>
    <row r="27" spans="1:7" s="235" customFormat="1" ht="18.75" customHeight="1">
      <c r="A27" s="198" t="s">
        <v>93</v>
      </c>
      <c r="B27" s="198"/>
      <c r="C27" s="199"/>
      <c r="D27" s="359" t="s">
        <v>94</v>
      </c>
      <c r="E27" s="200">
        <f>E28</f>
        <v>100000</v>
      </c>
      <c r="F27" s="200">
        <f>F28</f>
        <v>0</v>
      </c>
      <c r="G27" s="201">
        <f>F27/E27%</f>
        <v>0</v>
      </c>
    </row>
    <row r="28" spans="1:7" ht="15">
      <c r="A28" s="66"/>
      <c r="B28" s="66" t="s">
        <v>423</v>
      </c>
      <c r="C28" s="118"/>
      <c r="D28" s="131" t="s">
        <v>403</v>
      </c>
      <c r="E28" s="68">
        <f>E29</f>
        <v>100000</v>
      </c>
      <c r="F28" s="68">
        <f>F29</f>
        <v>0</v>
      </c>
      <c r="G28" s="157">
        <f>F28/E28%</f>
        <v>0</v>
      </c>
    </row>
    <row r="29" spans="1:7" ht="28.5">
      <c r="A29" s="66"/>
      <c r="B29" s="66"/>
      <c r="C29" s="123">
        <v>6050</v>
      </c>
      <c r="D29" s="131" t="s">
        <v>149</v>
      </c>
      <c r="E29" s="68">
        <v>100000</v>
      </c>
      <c r="F29" s="68"/>
      <c r="G29" s="100"/>
    </row>
    <row r="30" spans="1:7" s="235" customFormat="1" ht="15.75">
      <c r="A30" s="198" t="s">
        <v>38</v>
      </c>
      <c r="B30" s="198"/>
      <c r="C30" s="199"/>
      <c r="D30" s="206" t="s">
        <v>39</v>
      </c>
      <c r="E30" s="200">
        <f>E31+E34+E38</f>
        <v>2854683</v>
      </c>
      <c r="F30" s="200">
        <f>F31+F34+F38</f>
        <v>69469</v>
      </c>
      <c r="G30" s="201">
        <f>F30/E30%</f>
        <v>2.4335101305468942</v>
      </c>
    </row>
    <row r="31" spans="1:7" ht="28.5">
      <c r="A31" s="198"/>
      <c r="B31" s="102" t="s">
        <v>57</v>
      </c>
      <c r="C31" s="208"/>
      <c r="D31" s="101" t="s">
        <v>69</v>
      </c>
      <c r="E31" s="103">
        <f>E32+E33</f>
        <v>2286600</v>
      </c>
      <c r="F31" s="103">
        <f>F32+F33</f>
        <v>0</v>
      </c>
      <c r="G31" s="157">
        <f>F31/E31%</f>
        <v>0</v>
      </c>
    </row>
    <row r="32" spans="1:7" ht="28.5">
      <c r="A32" s="198"/>
      <c r="B32" s="198"/>
      <c r="C32" s="123">
        <v>6057</v>
      </c>
      <c r="D32" s="131" t="s">
        <v>149</v>
      </c>
      <c r="E32" s="68">
        <v>1943610</v>
      </c>
      <c r="F32" s="68"/>
      <c r="G32" s="201"/>
    </row>
    <row r="33" spans="1:7" ht="28.5">
      <c r="A33" s="198"/>
      <c r="B33" s="198"/>
      <c r="C33" s="123">
        <v>6059</v>
      </c>
      <c r="D33" s="131" t="s">
        <v>149</v>
      </c>
      <c r="E33" s="68">
        <v>342990</v>
      </c>
      <c r="F33" s="68"/>
      <c r="G33" s="201"/>
    </row>
    <row r="34" spans="1:7" ht="24" customHeight="1">
      <c r="A34" s="102"/>
      <c r="B34" s="102" t="s">
        <v>80</v>
      </c>
      <c r="C34" s="208"/>
      <c r="D34" s="101" t="s">
        <v>86</v>
      </c>
      <c r="E34" s="103">
        <f>E35+E36+E37</f>
        <v>495750</v>
      </c>
      <c r="F34" s="103">
        <f>F35+F36+F37</f>
        <v>4920</v>
      </c>
      <c r="G34" s="157">
        <f>F34/E34%</f>
        <v>0.9924357034795764</v>
      </c>
    </row>
    <row r="35" spans="1:7" ht="28.5">
      <c r="A35" s="102"/>
      <c r="B35" s="102"/>
      <c r="C35" s="123">
        <v>6050</v>
      </c>
      <c r="D35" s="131" t="s">
        <v>149</v>
      </c>
      <c r="E35" s="68">
        <v>484790</v>
      </c>
      <c r="F35" s="68">
        <v>4920</v>
      </c>
      <c r="G35" s="157"/>
    </row>
    <row r="36" spans="1:7" ht="28.5">
      <c r="A36" s="102"/>
      <c r="B36" s="102"/>
      <c r="C36" s="123">
        <v>6057</v>
      </c>
      <c r="D36" s="131" t="s">
        <v>149</v>
      </c>
      <c r="E36" s="68">
        <v>5040</v>
      </c>
      <c r="F36" s="68"/>
      <c r="G36" s="157"/>
    </row>
    <row r="37" spans="1:7" ht="28.5">
      <c r="A37" s="66"/>
      <c r="B37" s="66"/>
      <c r="C37" s="123">
        <v>6059</v>
      </c>
      <c r="D37" s="131" t="s">
        <v>149</v>
      </c>
      <c r="E37" s="68">
        <v>5920</v>
      </c>
      <c r="F37" s="68">
        <v>0</v>
      </c>
      <c r="G37" s="100"/>
    </row>
    <row r="38" spans="1:7" ht="33.75" customHeight="1">
      <c r="A38" s="66"/>
      <c r="B38" s="102" t="s">
        <v>98</v>
      </c>
      <c r="C38" s="208"/>
      <c r="D38" s="101" t="s">
        <v>103</v>
      </c>
      <c r="E38" s="103">
        <f>E39+E40+E41</f>
        <v>72333</v>
      </c>
      <c r="F38" s="103">
        <f>F39+F40+F41</f>
        <v>64549</v>
      </c>
      <c r="G38" s="157">
        <f>F38/E38%</f>
        <v>89.23866008599117</v>
      </c>
    </row>
    <row r="39" spans="1:7" ht="28.5">
      <c r="A39" s="66"/>
      <c r="B39" s="66"/>
      <c r="C39" s="123">
        <v>6050</v>
      </c>
      <c r="D39" s="131" t="s">
        <v>149</v>
      </c>
      <c r="E39" s="68">
        <v>6500</v>
      </c>
      <c r="F39" s="68">
        <v>6027</v>
      </c>
      <c r="G39" s="100"/>
    </row>
    <row r="40" spans="1:7" ht="28.5">
      <c r="A40" s="66"/>
      <c r="B40" s="66"/>
      <c r="C40" s="123">
        <v>6057</v>
      </c>
      <c r="D40" s="131" t="s">
        <v>149</v>
      </c>
      <c r="E40" s="68">
        <v>58904</v>
      </c>
      <c r="F40" s="68">
        <v>52362</v>
      </c>
      <c r="G40" s="100"/>
    </row>
    <row r="41" spans="1:7" ht="28.5">
      <c r="A41" s="66"/>
      <c r="B41" s="66"/>
      <c r="C41" s="123">
        <v>6059</v>
      </c>
      <c r="D41" s="131" t="s">
        <v>149</v>
      </c>
      <c r="E41" s="68">
        <v>6929</v>
      </c>
      <c r="F41" s="68">
        <v>6160</v>
      </c>
      <c r="G41" s="100"/>
    </row>
    <row r="42" spans="1:7" s="235" customFormat="1" ht="20.25" customHeight="1">
      <c r="A42" s="198" t="s">
        <v>88</v>
      </c>
      <c r="B42" s="198"/>
      <c r="C42" s="199"/>
      <c r="D42" s="206" t="s">
        <v>228</v>
      </c>
      <c r="E42" s="200">
        <f>E43</f>
        <v>65000</v>
      </c>
      <c r="F42" s="200">
        <f>F43</f>
        <v>37269</v>
      </c>
      <c r="G42" s="201">
        <f>F42/E42%</f>
        <v>57.33692307692308</v>
      </c>
    </row>
    <row r="43" spans="1:7" ht="16.5" customHeight="1">
      <c r="A43" s="102"/>
      <c r="B43" s="102" t="s">
        <v>139</v>
      </c>
      <c r="C43" s="118"/>
      <c r="D43" s="131" t="s">
        <v>140</v>
      </c>
      <c r="E43" s="103">
        <f>E44+E45</f>
        <v>65000</v>
      </c>
      <c r="F43" s="103">
        <f>F44+F45</f>
        <v>37269</v>
      </c>
      <c r="G43" s="157">
        <f>F43/E43%</f>
        <v>57.33692307692308</v>
      </c>
    </row>
    <row r="44" spans="1:7" ht="28.5">
      <c r="A44" s="102"/>
      <c r="B44" s="102"/>
      <c r="C44" s="118">
        <v>6050</v>
      </c>
      <c r="D44" s="131" t="s">
        <v>149</v>
      </c>
      <c r="E44" s="103">
        <v>45000</v>
      </c>
      <c r="F44" s="103">
        <v>19926</v>
      </c>
      <c r="G44" s="157">
        <f>F44/E44%</f>
        <v>44.28</v>
      </c>
    </row>
    <row r="45" spans="1:7" ht="28.5">
      <c r="A45" s="102"/>
      <c r="B45" s="102"/>
      <c r="C45" s="118">
        <v>6060</v>
      </c>
      <c r="D45" s="131" t="s">
        <v>150</v>
      </c>
      <c r="E45" s="103">
        <v>20000</v>
      </c>
      <c r="F45" s="103">
        <v>17343</v>
      </c>
      <c r="G45" s="157"/>
    </row>
    <row r="46" spans="1:7" ht="27.75" customHeight="1">
      <c r="A46" s="392" t="s">
        <v>29</v>
      </c>
      <c r="B46" s="393"/>
      <c r="C46" s="393"/>
      <c r="D46" s="394"/>
      <c r="E46" s="57">
        <f>E4+E9+E14+E19+E22+E27+E30+E42</f>
        <v>41191067</v>
      </c>
      <c r="F46" s="57">
        <f>F4+F9+F14+F19+F22+F27+F30+F42</f>
        <v>1763853</v>
      </c>
      <c r="G46" s="137">
        <f>F46/E46%</f>
        <v>4.282125053958908</v>
      </c>
    </row>
  </sheetData>
  <sheetProtection/>
  <mergeCells count="3">
    <mergeCell ref="F1:G1"/>
    <mergeCell ref="A2:G2"/>
    <mergeCell ref="A46:D46"/>
  </mergeCells>
  <printOptions/>
  <pageMargins left="0.75" right="0.75" top="1" bottom="1" header="0.5" footer="0.5"/>
  <pageSetup fitToHeight="2" fitToWidth="1" horizontalDpi="600" verticalDpi="600" orientation="portrait" paperSize="9" scale="69" r:id="rId1"/>
  <rowBreaks count="1" manualBreakCount="1">
    <brk id="29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G14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8.25390625" style="59" customWidth="1"/>
    <col min="2" max="2" width="10.75390625" style="59" customWidth="1"/>
    <col min="3" max="3" width="10.875" style="59" customWidth="1"/>
    <col min="4" max="4" width="30.75390625" style="59" customWidth="1"/>
    <col min="5" max="5" width="19.625" style="59" customWidth="1"/>
    <col min="6" max="6" width="17.125" style="59" customWidth="1"/>
    <col min="7" max="7" width="13.75390625" style="59" customWidth="1"/>
    <col min="8" max="16384" width="9.125" style="59" customWidth="1"/>
  </cols>
  <sheetData>
    <row r="1" spans="1:7" ht="29.25" customHeight="1">
      <c r="A1" s="1"/>
      <c r="B1" s="1"/>
      <c r="C1" s="1"/>
      <c r="D1" s="96"/>
      <c r="G1" s="96" t="s">
        <v>342</v>
      </c>
    </row>
    <row r="2" spans="1:7" s="95" customFormat="1" ht="87.75" customHeight="1">
      <c r="A2" s="417" t="s">
        <v>422</v>
      </c>
      <c r="B2" s="417"/>
      <c r="C2" s="417"/>
      <c r="D2" s="417"/>
      <c r="E2" s="417"/>
      <c r="F2" s="417"/>
      <c r="G2" s="417"/>
    </row>
    <row r="3" spans="1:7" ht="28.5" customHeight="1">
      <c r="A3" s="162" t="s">
        <v>1</v>
      </c>
      <c r="B3" s="162" t="s">
        <v>2</v>
      </c>
      <c r="C3" s="119" t="s">
        <v>3</v>
      </c>
      <c r="D3" s="162" t="s">
        <v>4</v>
      </c>
      <c r="E3" s="162" t="s">
        <v>5</v>
      </c>
      <c r="F3" s="162" t="s">
        <v>6</v>
      </c>
      <c r="G3" s="162" t="s">
        <v>7</v>
      </c>
    </row>
    <row r="4" spans="1:7" s="361" customFormat="1" ht="31.5" customHeight="1">
      <c r="A4" s="332" t="s">
        <v>189</v>
      </c>
      <c r="B4" s="332"/>
      <c r="C4" s="333"/>
      <c r="D4" s="206" t="s">
        <v>201</v>
      </c>
      <c r="E4" s="221">
        <f>E5+E7+E9+E11</f>
        <v>130000</v>
      </c>
      <c r="F4" s="221">
        <f>F5+F7+F9+F11</f>
        <v>60794</v>
      </c>
      <c r="G4" s="201">
        <f>F4/E4%</f>
        <v>46.76461538461538</v>
      </c>
    </row>
    <row r="5" spans="1:7" s="212" customFormat="1" ht="24.75" customHeight="1">
      <c r="A5" s="66"/>
      <c r="B5" s="66" t="s">
        <v>202</v>
      </c>
      <c r="C5" s="123"/>
      <c r="D5" s="131" t="s">
        <v>203</v>
      </c>
      <c r="E5" s="68">
        <f>E6</f>
        <v>22000</v>
      </c>
      <c r="F5" s="68">
        <f>F6</f>
        <v>0</v>
      </c>
      <c r="G5" s="94">
        <f>F5/E5%</f>
        <v>0</v>
      </c>
    </row>
    <row r="6" spans="1:7" s="107" customFormat="1" ht="23.25" customHeight="1">
      <c r="A6" s="66"/>
      <c r="B6" s="66"/>
      <c r="C6" s="123" t="s">
        <v>186</v>
      </c>
      <c r="D6" s="131" t="s">
        <v>147</v>
      </c>
      <c r="E6" s="68">
        <v>22000</v>
      </c>
      <c r="F6" s="68"/>
      <c r="G6" s="94"/>
    </row>
    <row r="7" spans="1:7" s="212" customFormat="1" ht="42" customHeight="1">
      <c r="A7" s="66"/>
      <c r="B7" s="66" t="s">
        <v>236</v>
      </c>
      <c r="C7" s="123"/>
      <c r="D7" s="131" t="s">
        <v>237</v>
      </c>
      <c r="E7" s="68">
        <f>E8</f>
        <v>5000</v>
      </c>
      <c r="F7" s="68">
        <f>F8</f>
        <v>0</v>
      </c>
      <c r="G7" s="94">
        <f>F7/E7%</f>
        <v>0</v>
      </c>
    </row>
    <row r="8" spans="1:7" s="107" customFormat="1" ht="20.25" customHeight="1">
      <c r="A8" s="66"/>
      <c r="B8" s="66"/>
      <c r="C8" s="123" t="s">
        <v>413</v>
      </c>
      <c r="D8" s="131" t="s">
        <v>147</v>
      </c>
      <c r="E8" s="68">
        <v>5000</v>
      </c>
      <c r="F8" s="68"/>
      <c r="G8" s="94"/>
    </row>
    <row r="9" spans="1:7" s="212" customFormat="1" ht="28.5" customHeight="1">
      <c r="A9" s="66"/>
      <c r="B9" s="66" t="s">
        <v>323</v>
      </c>
      <c r="C9" s="123"/>
      <c r="D9" s="131" t="s">
        <v>345</v>
      </c>
      <c r="E9" s="68">
        <f>E10</f>
        <v>5000</v>
      </c>
      <c r="F9" s="68">
        <f>F10</f>
        <v>0</v>
      </c>
      <c r="G9" s="94">
        <f>F9/E9%</f>
        <v>0</v>
      </c>
    </row>
    <row r="10" spans="1:7" s="107" customFormat="1" ht="22.5" customHeight="1">
      <c r="A10" s="66"/>
      <c r="B10" s="66"/>
      <c r="C10" s="123" t="s">
        <v>413</v>
      </c>
      <c r="D10" s="131" t="s">
        <v>147</v>
      </c>
      <c r="E10" s="68">
        <v>5000</v>
      </c>
      <c r="F10" s="68"/>
      <c r="G10" s="94"/>
    </row>
    <row r="11" spans="1:7" s="212" customFormat="1" ht="26.25" customHeight="1">
      <c r="A11" s="66"/>
      <c r="B11" s="66" t="s">
        <v>204</v>
      </c>
      <c r="C11" s="123"/>
      <c r="D11" s="131" t="s">
        <v>36</v>
      </c>
      <c r="E11" s="68">
        <f>E12+E13</f>
        <v>98000</v>
      </c>
      <c r="F11" s="68">
        <f>F12+F13</f>
        <v>60794</v>
      </c>
      <c r="G11" s="94">
        <f>F11/E11%</f>
        <v>62.03469387755102</v>
      </c>
    </row>
    <row r="12" spans="1:7" s="107" customFormat="1" ht="130.5" customHeight="1">
      <c r="A12" s="66"/>
      <c r="B12" s="66"/>
      <c r="C12" s="123">
        <v>2360</v>
      </c>
      <c r="D12" s="131" t="s">
        <v>465</v>
      </c>
      <c r="E12" s="68">
        <v>20000</v>
      </c>
      <c r="F12" s="68">
        <v>15100</v>
      </c>
      <c r="G12" s="94"/>
    </row>
    <row r="13" spans="1:7" s="107" customFormat="1" ht="24.75" customHeight="1">
      <c r="A13" s="66"/>
      <c r="B13" s="66"/>
      <c r="C13" s="123" t="s">
        <v>292</v>
      </c>
      <c r="D13" s="131" t="s">
        <v>147</v>
      </c>
      <c r="E13" s="68">
        <v>78000</v>
      </c>
      <c r="F13" s="68">
        <v>45694</v>
      </c>
      <c r="G13" s="94"/>
    </row>
    <row r="14" spans="1:7" ht="21.75" customHeight="1">
      <c r="A14" s="410" t="s">
        <v>328</v>
      </c>
      <c r="B14" s="411"/>
      <c r="C14" s="411"/>
      <c r="D14" s="412"/>
      <c r="E14" s="73">
        <f>E4</f>
        <v>130000</v>
      </c>
      <c r="F14" s="73">
        <f>F4</f>
        <v>60794</v>
      </c>
      <c r="G14" s="337">
        <f>G4</f>
        <v>46.76461538461538</v>
      </c>
    </row>
  </sheetData>
  <sheetProtection/>
  <mergeCells count="2">
    <mergeCell ref="A2:G2"/>
    <mergeCell ref="A14:D14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17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5.625" style="59" customWidth="1"/>
    <col min="2" max="2" width="5.00390625" style="59" customWidth="1"/>
    <col min="3" max="3" width="51.125" style="59" customWidth="1"/>
    <col min="4" max="4" width="18.625" style="59" customWidth="1"/>
    <col min="5" max="5" width="17.00390625" style="59" customWidth="1"/>
    <col min="6" max="6" width="18.375" style="59" customWidth="1"/>
    <col min="7" max="7" width="16.75390625" style="59" customWidth="1"/>
    <col min="8" max="16384" width="9.125" style="59" customWidth="1"/>
  </cols>
  <sheetData>
    <row r="1" spans="1:7" ht="30.75" customHeight="1">
      <c r="A1" s="1"/>
      <c r="B1" s="1"/>
      <c r="C1" s="1"/>
      <c r="D1" s="1"/>
      <c r="E1" s="1"/>
      <c r="F1" s="418" t="s">
        <v>424</v>
      </c>
      <c r="G1" s="418"/>
    </row>
    <row r="2" spans="1:7" ht="24.75" customHeight="1">
      <c r="A2" s="1"/>
      <c r="B2" s="1"/>
      <c r="C2" s="1"/>
      <c r="D2" s="1"/>
      <c r="E2" s="1"/>
      <c r="F2" s="1"/>
      <c r="G2" s="1"/>
    </row>
    <row r="3" spans="1:7" s="97" customFormat="1" ht="90.75" customHeight="1">
      <c r="A3" s="30"/>
      <c r="B3" s="30"/>
      <c r="C3" s="419" t="s">
        <v>438</v>
      </c>
      <c r="D3" s="419"/>
      <c r="E3" s="419"/>
      <c r="F3" s="419"/>
      <c r="G3" s="30"/>
    </row>
    <row r="4" spans="1:7" ht="18" customHeight="1">
      <c r="A4" s="1"/>
      <c r="B4" s="1"/>
      <c r="C4" s="1"/>
      <c r="D4" s="1"/>
      <c r="E4" s="1"/>
      <c r="F4" s="1"/>
      <c r="G4" s="1"/>
    </row>
    <row r="5" spans="1:7" ht="18" customHeight="1">
      <c r="A5" s="1"/>
      <c r="B5" s="1"/>
      <c r="C5" s="1"/>
      <c r="D5" s="1"/>
      <c r="E5" s="1"/>
      <c r="F5" s="1"/>
      <c r="G5" s="1"/>
    </row>
    <row r="6" spans="1:7" ht="30.75" customHeight="1">
      <c r="A6" s="421" t="s">
        <v>89</v>
      </c>
      <c r="B6" s="423" t="s">
        <v>4</v>
      </c>
      <c r="C6" s="424"/>
      <c r="D6" s="427" t="s">
        <v>209</v>
      </c>
      <c r="E6" s="427"/>
      <c r="F6" s="428" t="s">
        <v>90</v>
      </c>
      <c r="G6" s="428"/>
    </row>
    <row r="7" spans="1:7" ht="24.75" customHeight="1">
      <c r="A7" s="422"/>
      <c r="B7" s="425"/>
      <c r="C7" s="426"/>
      <c r="D7" s="3" t="s">
        <v>5</v>
      </c>
      <c r="E7" s="3" t="s">
        <v>6</v>
      </c>
      <c r="F7" s="3" t="s">
        <v>5</v>
      </c>
      <c r="G7" s="3" t="s">
        <v>6</v>
      </c>
    </row>
    <row r="8" spans="1:7" ht="31.5" customHeight="1">
      <c r="A8" s="29"/>
      <c r="B8" s="142">
        <v>1</v>
      </c>
      <c r="C8" s="53" t="s">
        <v>178</v>
      </c>
      <c r="D8" s="32">
        <v>2887000</v>
      </c>
      <c r="E8" s="32">
        <v>744542</v>
      </c>
      <c r="F8" s="32">
        <v>2887000</v>
      </c>
      <c r="G8" s="32">
        <v>1141135</v>
      </c>
    </row>
    <row r="9" spans="1:7" ht="48.75" customHeight="1">
      <c r="A9" s="29"/>
      <c r="B9" s="142">
        <v>2</v>
      </c>
      <c r="C9" s="52" t="s">
        <v>144</v>
      </c>
      <c r="D9" s="32">
        <v>368000</v>
      </c>
      <c r="E9" s="32">
        <v>154147</v>
      </c>
      <c r="F9" s="32">
        <v>368000</v>
      </c>
      <c r="G9" s="32">
        <v>112740</v>
      </c>
    </row>
    <row r="10" spans="1:7" ht="28.5" customHeight="1">
      <c r="A10" s="28"/>
      <c r="B10" s="420" t="s">
        <v>110</v>
      </c>
      <c r="C10" s="420"/>
      <c r="D10" s="33">
        <f>D8+D9</f>
        <v>3255000</v>
      </c>
      <c r="E10" s="33">
        <f>E8+E9</f>
        <v>898689</v>
      </c>
      <c r="F10" s="33">
        <f>F8+F9</f>
        <v>3255000</v>
      </c>
      <c r="G10" s="33">
        <f>G8+G9</f>
        <v>1253875</v>
      </c>
    </row>
    <row r="11" spans="2:7" ht="24.75" customHeight="1">
      <c r="B11" s="48"/>
      <c r="C11" s="48"/>
      <c r="D11" s="49"/>
      <c r="E11" s="49"/>
      <c r="F11" s="49"/>
      <c r="G11" s="49"/>
    </row>
    <row r="12" spans="2:7" ht="18.75" customHeight="1">
      <c r="B12" s="48"/>
      <c r="C12" s="48"/>
      <c r="D12" s="49"/>
      <c r="E12" s="49"/>
      <c r="F12" s="49"/>
      <c r="G12" s="49"/>
    </row>
    <row r="13" spans="2:7" ht="18.75" customHeight="1">
      <c r="B13" s="48"/>
      <c r="C13" s="48"/>
      <c r="D13" s="35"/>
      <c r="E13" s="35"/>
      <c r="F13" s="35"/>
      <c r="G13" s="35"/>
    </row>
    <row r="14" spans="2:7" ht="21.75" customHeight="1">
      <c r="B14" s="48"/>
      <c r="C14" s="48"/>
      <c r="D14" s="35"/>
      <c r="E14" s="35"/>
      <c r="F14" s="35"/>
      <c r="G14" s="35"/>
    </row>
    <row r="15" spans="2:7" ht="31.5" customHeight="1">
      <c r="B15" s="21"/>
      <c r="C15" s="54"/>
      <c r="D15" s="35"/>
      <c r="E15" s="35"/>
      <c r="F15" s="35"/>
      <c r="G15" s="35"/>
    </row>
    <row r="16" spans="2:7" s="51" customFormat="1" ht="24.75" customHeight="1">
      <c r="B16" s="50"/>
      <c r="C16" s="50"/>
      <c r="D16" s="49"/>
      <c r="E16" s="49"/>
      <c r="F16" s="49"/>
      <c r="G16" s="49"/>
    </row>
    <row r="17" spans="4:7" ht="15">
      <c r="D17" s="35"/>
      <c r="E17" s="35"/>
      <c r="F17" s="35"/>
      <c r="G17" s="35"/>
    </row>
  </sheetData>
  <sheetProtection/>
  <mergeCells count="7">
    <mergeCell ref="F1:G1"/>
    <mergeCell ref="C3:F3"/>
    <mergeCell ref="B10:C10"/>
    <mergeCell ref="A6:A7"/>
    <mergeCell ref="B6:C7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7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31.125" style="1" customWidth="1"/>
    <col min="5" max="5" width="18.00390625" style="1" customWidth="1"/>
    <col min="6" max="6" width="16.75390625" style="1" customWidth="1"/>
    <col min="7" max="7" width="12.125" style="15" bestFit="1" customWidth="1"/>
    <col min="8" max="16384" width="9.125" style="1" customWidth="1"/>
  </cols>
  <sheetData>
    <row r="1" spans="6:7" ht="39" customHeight="1">
      <c r="F1" s="382" t="s">
        <v>41</v>
      </c>
      <c r="G1" s="383"/>
    </row>
    <row r="2" spans="1:7" ht="86.25" customHeight="1">
      <c r="A2" s="386" t="s">
        <v>451</v>
      </c>
      <c r="B2" s="386"/>
      <c r="C2" s="386"/>
      <c r="D2" s="386"/>
      <c r="E2" s="386"/>
      <c r="F2" s="386"/>
      <c r="G2" s="386"/>
    </row>
    <row r="3" spans="1:7" s="60" customFormat="1" ht="25.5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</row>
    <row r="4" spans="1:7" s="60" customFormat="1" ht="31.5" customHeight="1">
      <c r="A4" s="55" t="s">
        <v>353</v>
      </c>
      <c r="B4" s="146"/>
      <c r="C4" s="146"/>
      <c r="D4" s="12" t="s">
        <v>352</v>
      </c>
      <c r="E4" s="57">
        <f>E5</f>
        <v>3000</v>
      </c>
      <c r="F4" s="57"/>
      <c r="G4" s="63"/>
    </row>
    <row r="5" spans="1:7" s="60" customFormat="1" ht="30.75" customHeight="1">
      <c r="A5" s="146"/>
      <c r="B5" s="245" t="s">
        <v>354</v>
      </c>
      <c r="C5" s="146"/>
      <c r="D5" s="46" t="s">
        <v>355</v>
      </c>
      <c r="E5" s="4">
        <f>E6</f>
        <v>3000</v>
      </c>
      <c r="F5" s="4"/>
      <c r="G5" s="17"/>
    </row>
    <row r="6" spans="1:7" s="6" customFormat="1" ht="61.5" customHeight="1">
      <c r="A6" s="146"/>
      <c r="B6" s="146"/>
      <c r="C6" s="146" t="s">
        <v>350</v>
      </c>
      <c r="D6" s="26" t="s">
        <v>443</v>
      </c>
      <c r="E6" s="4">
        <v>3000</v>
      </c>
      <c r="F6" s="4"/>
      <c r="G6" s="17"/>
    </row>
    <row r="7" spans="1:7" ht="24.75" customHeight="1">
      <c r="A7" s="387" t="s">
        <v>29</v>
      </c>
      <c r="B7" s="388"/>
      <c r="C7" s="388"/>
      <c r="D7" s="389"/>
      <c r="E7" s="57">
        <f>E4</f>
        <v>3000</v>
      </c>
      <c r="F7" s="57"/>
      <c r="G7" s="63"/>
    </row>
  </sheetData>
  <sheetProtection/>
  <mergeCells count="3">
    <mergeCell ref="F1:G1"/>
    <mergeCell ref="A2:G2"/>
    <mergeCell ref="A7:D7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</sheetPr>
  <dimension ref="A1:J70"/>
  <sheetViews>
    <sheetView tabSelected="1" zoomScalePageLayoutView="0" workbookViewId="0" topLeftCell="B26">
      <selection activeCell="K26" sqref="K26"/>
    </sheetView>
  </sheetViews>
  <sheetFormatPr defaultColWidth="9.00390625" defaultRowHeight="12.75"/>
  <cols>
    <col min="1" max="1" width="9.00390625" style="214" customWidth="1"/>
    <col min="2" max="2" width="12.375" style="214" customWidth="1"/>
    <col min="3" max="3" width="10.75390625" style="214" customWidth="1"/>
    <col min="4" max="4" width="50.375" style="214" customWidth="1"/>
    <col min="5" max="6" width="19.00390625" style="214" bestFit="1" customWidth="1"/>
    <col min="7" max="7" width="13.25390625" style="216" customWidth="1"/>
    <col min="8" max="8" width="9.125" style="214" customWidth="1"/>
    <col min="9" max="9" width="19.375" style="214" customWidth="1"/>
    <col min="10" max="16384" width="9.125" style="214" customWidth="1"/>
  </cols>
  <sheetData>
    <row r="1" spans="6:7" ht="30" customHeight="1">
      <c r="F1" s="429" t="s">
        <v>432</v>
      </c>
      <c r="G1" s="430"/>
    </row>
    <row r="2" spans="1:5" ht="48.75" customHeight="1">
      <c r="A2" s="292"/>
      <c r="B2" s="292"/>
      <c r="C2" s="432" t="s">
        <v>433</v>
      </c>
      <c r="D2" s="432"/>
      <c r="E2" s="432"/>
    </row>
    <row r="3" spans="1:5" ht="15">
      <c r="A3" s="292"/>
      <c r="B3" s="292"/>
      <c r="C3" s="215"/>
      <c r="D3" s="215"/>
      <c r="E3" s="215"/>
    </row>
    <row r="4" spans="1:7" s="161" customFormat="1" ht="28.5" customHeight="1">
      <c r="A4" s="291" t="s">
        <v>205</v>
      </c>
      <c r="B4" s="217" t="s">
        <v>2</v>
      </c>
      <c r="C4" s="217" t="s">
        <v>210</v>
      </c>
      <c r="D4" s="217" t="s">
        <v>211</v>
      </c>
      <c r="E4" s="217" t="s">
        <v>5</v>
      </c>
      <c r="F4" s="218" t="s">
        <v>6</v>
      </c>
      <c r="G4" s="218" t="s">
        <v>7</v>
      </c>
    </row>
    <row r="5" spans="1:7" s="161" customFormat="1" ht="30.75" customHeight="1">
      <c r="A5" s="291"/>
      <c r="B5" s="291"/>
      <c r="C5" s="219"/>
      <c r="D5" s="220" t="s">
        <v>212</v>
      </c>
      <c r="E5" s="221">
        <f>E6</f>
        <v>14201950</v>
      </c>
      <c r="F5" s="221">
        <f>F6</f>
        <v>4537809</v>
      </c>
      <c r="G5" s="222">
        <f>F5/E5%</f>
        <v>31.952013631930825</v>
      </c>
    </row>
    <row r="6" spans="1:7" s="161" customFormat="1" ht="25.5" customHeight="1">
      <c r="A6" s="303"/>
      <c r="B6" s="303"/>
      <c r="C6" s="297"/>
      <c r="D6" s="298" t="s">
        <v>213</v>
      </c>
      <c r="E6" s="299">
        <f>E7+E11+E14+E17+E22</f>
        <v>14201950</v>
      </c>
      <c r="F6" s="299">
        <f>F7+F11+F14+F17+F22</f>
        <v>4537809</v>
      </c>
      <c r="G6" s="296">
        <f>F6/E6%</f>
        <v>31.952013631930825</v>
      </c>
    </row>
    <row r="7" spans="1:7" s="161" customFormat="1" ht="27" customHeight="1">
      <c r="A7" s="291">
        <v>600</v>
      </c>
      <c r="B7" s="291"/>
      <c r="C7" s="223"/>
      <c r="D7" s="225" t="s">
        <v>62</v>
      </c>
      <c r="E7" s="226">
        <f>E8</f>
        <v>1180000</v>
      </c>
      <c r="F7" s="226">
        <f>F8</f>
        <v>397200</v>
      </c>
      <c r="G7" s="289">
        <f aca="true" t="shared" si="0" ref="G7:G20">F7/E7%</f>
        <v>33.66101694915254</v>
      </c>
    </row>
    <row r="8" spans="1:7" s="161" customFormat="1" ht="19.5" customHeight="1">
      <c r="A8" s="291"/>
      <c r="B8" s="217">
        <v>60014</v>
      </c>
      <c r="C8" s="288"/>
      <c r="D8" s="224" t="s">
        <v>63</v>
      </c>
      <c r="E8" s="229">
        <f>E9+E10</f>
        <v>1180000</v>
      </c>
      <c r="F8" s="229">
        <f>F9+F10</f>
        <v>397200</v>
      </c>
      <c r="G8" s="222">
        <f t="shared" si="0"/>
        <v>33.66101694915254</v>
      </c>
    </row>
    <row r="9" spans="1:7" s="161" customFormat="1" ht="25.5">
      <c r="A9" s="291"/>
      <c r="B9" s="291"/>
      <c r="C9" s="223">
        <v>2310</v>
      </c>
      <c r="D9" s="225" t="s">
        <v>214</v>
      </c>
      <c r="E9" s="226">
        <v>480000</v>
      </c>
      <c r="F9" s="227">
        <v>397200</v>
      </c>
      <c r="G9" s="222"/>
    </row>
    <row r="10" spans="1:7" s="161" customFormat="1" ht="25.5">
      <c r="A10" s="291"/>
      <c r="B10" s="291"/>
      <c r="C10" s="223">
        <v>6610</v>
      </c>
      <c r="D10" s="225" t="s">
        <v>425</v>
      </c>
      <c r="E10" s="226">
        <v>700000</v>
      </c>
      <c r="F10" s="227">
        <v>0</v>
      </c>
      <c r="G10" s="222"/>
    </row>
    <row r="11" spans="1:7" s="161" customFormat="1" ht="15.75">
      <c r="A11" s="303">
        <v>750</v>
      </c>
      <c r="B11" s="303"/>
      <c r="C11" s="297"/>
      <c r="D11" s="339" t="s">
        <v>426</v>
      </c>
      <c r="E11" s="340">
        <f>E12</f>
        <v>2840760</v>
      </c>
      <c r="F11" s="340">
        <f>F12</f>
        <v>0</v>
      </c>
      <c r="G11" s="296"/>
    </row>
    <row r="12" spans="1:7" s="161" customFormat="1" ht="28.5" customHeight="1">
      <c r="A12" s="291"/>
      <c r="B12" s="217">
        <v>75020</v>
      </c>
      <c r="C12" s="223"/>
      <c r="D12" s="224" t="s">
        <v>64</v>
      </c>
      <c r="E12" s="229">
        <f>E13</f>
        <v>2840760</v>
      </c>
      <c r="F12" s="229">
        <f>F13</f>
        <v>0</v>
      </c>
      <c r="G12" s="222"/>
    </row>
    <row r="13" spans="1:7" s="161" customFormat="1" ht="98.25" customHeight="1">
      <c r="A13" s="291"/>
      <c r="B13" s="291"/>
      <c r="C13" s="223">
        <v>6610</v>
      </c>
      <c r="D13" s="225" t="s">
        <v>427</v>
      </c>
      <c r="E13" s="226">
        <v>2840760</v>
      </c>
      <c r="F13" s="227"/>
      <c r="G13" s="222"/>
    </row>
    <row r="14" spans="1:7" s="161" customFormat="1" ht="20.25" customHeight="1">
      <c r="A14" s="291">
        <v>851</v>
      </c>
      <c r="B14" s="291"/>
      <c r="C14" s="223"/>
      <c r="D14" s="225" t="s">
        <v>23</v>
      </c>
      <c r="E14" s="228">
        <f>E15</f>
        <v>7500000</v>
      </c>
      <c r="F14" s="228">
        <f>F15</f>
        <v>3180000</v>
      </c>
      <c r="G14" s="289">
        <f t="shared" si="0"/>
        <v>42.4</v>
      </c>
    </row>
    <row r="15" spans="1:7" s="161" customFormat="1" ht="45">
      <c r="A15" s="291"/>
      <c r="B15" s="217">
        <v>85156</v>
      </c>
      <c r="C15" s="288"/>
      <c r="D15" s="203" t="s">
        <v>272</v>
      </c>
      <c r="E15" s="290">
        <f>E16</f>
        <v>7500000</v>
      </c>
      <c r="F15" s="290">
        <f>F16</f>
        <v>3180000</v>
      </c>
      <c r="G15" s="289">
        <f t="shared" si="0"/>
        <v>42.4</v>
      </c>
    </row>
    <row r="16" spans="1:7" s="161" customFormat="1" ht="20.25" customHeight="1">
      <c r="A16" s="291"/>
      <c r="B16" s="291"/>
      <c r="C16" s="223">
        <v>2320</v>
      </c>
      <c r="D16" s="225" t="s">
        <v>215</v>
      </c>
      <c r="E16" s="228">
        <v>7500000</v>
      </c>
      <c r="F16" s="227">
        <v>3180000</v>
      </c>
      <c r="G16" s="289">
        <f t="shared" si="0"/>
        <v>42.4</v>
      </c>
    </row>
    <row r="17" spans="1:7" s="161" customFormat="1" ht="27.75" customHeight="1">
      <c r="A17" s="291">
        <v>853</v>
      </c>
      <c r="B17" s="291"/>
      <c r="C17" s="223"/>
      <c r="D17" s="225" t="s">
        <v>242</v>
      </c>
      <c r="E17" s="228">
        <f>E18+E20</f>
        <v>2173490</v>
      </c>
      <c r="F17" s="228">
        <f>F18+F20</f>
        <v>859621</v>
      </c>
      <c r="G17" s="289">
        <f t="shared" si="0"/>
        <v>39.55026248107882</v>
      </c>
    </row>
    <row r="18" spans="1:7" s="161" customFormat="1" ht="27.75" customHeight="1">
      <c r="A18" s="291"/>
      <c r="B18" s="217">
        <v>85311</v>
      </c>
      <c r="C18" s="288"/>
      <c r="D18" s="224" t="s">
        <v>331</v>
      </c>
      <c r="E18" s="290">
        <f>E19</f>
        <v>26660</v>
      </c>
      <c r="F18" s="290">
        <f>F19</f>
        <v>889</v>
      </c>
      <c r="G18" s="222">
        <f t="shared" si="0"/>
        <v>3.3345836459114775</v>
      </c>
    </row>
    <row r="19" spans="1:7" s="161" customFormat="1" ht="27.75" customHeight="1">
      <c r="A19" s="291"/>
      <c r="B19" s="291"/>
      <c r="C19" s="223">
        <v>2320</v>
      </c>
      <c r="D19" s="225" t="s">
        <v>428</v>
      </c>
      <c r="E19" s="228">
        <v>26660</v>
      </c>
      <c r="F19" s="227">
        <v>889</v>
      </c>
      <c r="G19" s="222"/>
    </row>
    <row r="20" spans="1:7" s="161" customFormat="1" ht="21" customHeight="1">
      <c r="A20" s="291"/>
      <c r="B20" s="217">
        <v>85333</v>
      </c>
      <c r="C20" s="288"/>
      <c r="D20" s="224" t="s">
        <v>332</v>
      </c>
      <c r="E20" s="290">
        <f>E21</f>
        <v>2146830</v>
      </c>
      <c r="F20" s="290">
        <f>F21</f>
        <v>858732</v>
      </c>
      <c r="G20" s="222">
        <f t="shared" si="0"/>
        <v>40</v>
      </c>
    </row>
    <row r="21" spans="1:7" s="161" customFormat="1" ht="24" customHeight="1">
      <c r="A21" s="291"/>
      <c r="B21" s="291"/>
      <c r="C21" s="223">
        <v>2320</v>
      </c>
      <c r="D21" s="225" t="s">
        <v>216</v>
      </c>
      <c r="E21" s="228">
        <v>2146830</v>
      </c>
      <c r="F21" s="227">
        <v>858732</v>
      </c>
      <c r="G21" s="159"/>
    </row>
    <row r="22" spans="1:7" s="161" customFormat="1" ht="24" customHeight="1">
      <c r="A22" s="341" t="s">
        <v>346</v>
      </c>
      <c r="B22" s="341"/>
      <c r="C22" s="342"/>
      <c r="D22" s="343" t="s">
        <v>348</v>
      </c>
      <c r="E22" s="344">
        <f>E23+E25</f>
        <v>507700</v>
      </c>
      <c r="F22" s="344">
        <f>F23+F25</f>
        <v>100988</v>
      </c>
      <c r="G22" s="345">
        <f>F22/E22%</f>
        <v>19.891274374630687</v>
      </c>
    </row>
    <row r="23" spans="1:7" s="161" customFormat="1" ht="24" customHeight="1">
      <c r="A23" s="66"/>
      <c r="B23" s="70" t="s">
        <v>347</v>
      </c>
      <c r="C23" s="123"/>
      <c r="D23" s="131" t="s">
        <v>37</v>
      </c>
      <c r="E23" s="68">
        <f>E24</f>
        <v>349320</v>
      </c>
      <c r="F23" s="68">
        <f>F24</f>
        <v>88848</v>
      </c>
      <c r="G23" s="100">
        <f>F23/E23%</f>
        <v>25.434558570937824</v>
      </c>
    </row>
    <row r="24" spans="1:7" s="161" customFormat="1" ht="51.75" customHeight="1">
      <c r="A24" s="66"/>
      <c r="B24" s="66"/>
      <c r="C24" s="123">
        <v>2320</v>
      </c>
      <c r="D24" s="326" t="s">
        <v>429</v>
      </c>
      <c r="E24" s="68">
        <v>349320</v>
      </c>
      <c r="F24" s="68">
        <v>88848</v>
      </c>
      <c r="G24" s="100"/>
    </row>
    <row r="25" spans="1:7" s="161" customFormat="1" ht="24" customHeight="1">
      <c r="A25" s="291"/>
      <c r="B25" s="70" t="s">
        <v>379</v>
      </c>
      <c r="C25" s="123"/>
      <c r="D25" s="131" t="s">
        <v>411</v>
      </c>
      <c r="E25" s="68">
        <f>E26</f>
        <v>158380</v>
      </c>
      <c r="F25" s="68">
        <f>F26</f>
        <v>12140</v>
      </c>
      <c r="G25" s="94">
        <f>F25/E25%</f>
        <v>7.665109230963505</v>
      </c>
    </row>
    <row r="26" spans="1:7" s="161" customFormat="1" ht="45.75" customHeight="1">
      <c r="A26" s="291"/>
      <c r="B26" s="66"/>
      <c r="C26" s="123">
        <v>2320</v>
      </c>
      <c r="D26" s="326" t="s">
        <v>430</v>
      </c>
      <c r="E26" s="68">
        <v>158380</v>
      </c>
      <c r="F26" s="68">
        <v>12140</v>
      </c>
      <c r="G26" s="100"/>
    </row>
    <row r="27" spans="1:10" s="161" customFormat="1" ht="30">
      <c r="A27" s="291"/>
      <c r="B27" s="291"/>
      <c r="C27" s="219"/>
      <c r="D27" s="220" t="s">
        <v>217</v>
      </c>
      <c r="E27" s="229">
        <f>E28+E43</f>
        <v>9129727</v>
      </c>
      <c r="F27" s="272">
        <f>F28+F43</f>
        <v>4137249</v>
      </c>
      <c r="G27" s="222">
        <f>F27/E27%</f>
        <v>45.31624001462475</v>
      </c>
      <c r="I27" s="230"/>
      <c r="J27" s="230"/>
    </row>
    <row r="28" spans="1:10" s="161" customFormat="1" ht="29.25" customHeight="1">
      <c r="A28" s="303"/>
      <c r="B28" s="303"/>
      <c r="C28" s="297"/>
      <c r="D28" s="298" t="s">
        <v>218</v>
      </c>
      <c r="E28" s="300">
        <f>E29+E34+E37</f>
        <v>6034518</v>
      </c>
      <c r="F28" s="300">
        <f>F29+F34+F37</f>
        <v>2977188</v>
      </c>
      <c r="G28" s="296">
        <f>F28/E28%</f>
        <v>49.33597016364853</v>
      </c>
      <c r="I28" s="230"/>
      <c r="J28" s="230"/>
    </row>
    <row r="29" spans="1:10" s="161" customFormat="1" ht="26.25" customHeight="1">
      <c r="A29" s="291">
        <v>801</v>
      </c>
      <c r="B29" s="291"/>
      <c r="C29" s="223"/>
      <c r="D29" s="225" t="s">
        <v>34</v>
      </c>
      <c r="E29" s="226">
        <f>E30+E32</f>
        <v>2627062</v>
      </c>
      <c r="F29" s="226">
        <f>F30+F32</f>
        <v>1298549</v>
      </c>
      <c r="G29" s="289">
        <f aca="true" t="shared" si="1" ref="G29:G41">F29/E29%</f>
        <v>49.42970512306143</v>
      </c>
      <c r="I29" s="231"/>
      <c r="J29" s="230"/>
    </row>
    <row r="30" spans="1:10" s="161" customFormat="1" ht="27" customHeight="1">
      <c r="A30" s="291"/>
      <c r="B30" s="217">
        <v>80102</v>
      </c>
      <c r="C30" s="288"/>
      <c r="D30" s="224" t="s">
        <v>104</v>
      </c>
      <c r="E30" s="229">
        <f>E31</f>
        <v>2486447</v>
      </c>
      <c r="F30" s="229">
        <f>F31</f>
        <v>1228738</v>
      </c>
      <c r="G30" s="222">
        <f t="shared" si="1"/>
        <v>49.41742172666459</v>
      </c>
      <c r="I30" s="231"/>
      <c r="J30" s="230"/>
    </row>
    <row r="31" spans="1:10" s="161" customFormat="1" ht="51">
      <c r="A31" s="291"/>
      <c r="B31" s="291"/>
      <c r="C31" s="223">
        <v>2540</v>
      </c>
      <c r="D31" s="225" t="s">
        <v>219</v>
      </c>
      <c r="E31" s="226">
        <v>2486447</v>
      </c>
      <c r="F31" s="227">
        <v>1228738</v>
      </c>
      <c r="G31" s="289"/>
      <c r="I31" s="231"/>
      <c r="J31" s="230"/>
    </row>
    <row r="32" spans="1:10" s="161" customFormat="1" ht="30.75" customHeight="1">
      <c r="A32" s="291"/>
      <c r="B32" s="217">
        <v>80111</v>
      </c>
      <c r="C32" s="288"/>
      <c r="D32" s="224" t="s">
        <v>77</v>
      </c>
      <c r="E32" s="290">
        <f>E33</f>
        <v>140615</v>
      </c>
      <c r="F32" s="290">
        <f>F33</f>
        <v>69811</v>
      </c>
      <c r="G32" s="222">
        <f t="shared" si="1"/>
        <v>49.646908224584855</v>
      </c>
      <c r="I32" s="232"/>
      <c r="J32" s="230"/>
    </row>
    <row r="33" spans="1:10" s="161" customFormat="1" ht="51">
      <c r="A33" s="291"/>
      <c r="B33" s="291"/>
      <c r="C33" s="223">
        <v>2540</v>
      </c>
      <c r="D33" s="225" t="s">
        <v>219</v>
      </c>
      <c r="E33" s="228">
        <v>140615</v>
      </c>
      <c r="F33" s="227">
        <v>69811</v>
      </c>
      <c r="G33" s="222"/>
      <c r="I33" s="232"/>
      <c r="J33" s="230"/>
    </row>
    <row r="34" spans="1:10" s="161" customFormat="1" ht="15">
      <c r="A34" s="291">
        <v>853</v>
      </c>
      <c r="B34" s="291"/>
      <c r="C34" s="223"/>
      <c r="D34" s="225" t="s">
        <v>242</v>
      </c>
      <c r="E34" s="228">
        <f>E35</f>
        <v>98640</v>
      </c>
      <c r="F34" s="228">
        <f>F35</f>
        <v>49320</v>
      </c>
      <c r="G34" s="289">
        <f t="shared" si="1"/>
        <v>50</v>
      </c>
      <c r="I34" s="232"/>
      <c r="J34" s="230"/>
    </row>
    <row r="35" spans="1:10" s="161" customFormat="1" ht="25.5">
      <c r="A35" s="291"/>
      <c r="B35" s="217">
        <v>85311</v>
      </c>
      <c r="C35" s="288"/>
      <c r="D35" s="224" t="s">
        <v>331</v>
      </c>
      <c r="E35" s="290">
        <f>E36</f>
        <v>98640</v>
      </c>
      <c r="F35" s="290">
        <f>F36</f>
        <v>49320</v>
      </c>
      <c r="G35" s="222">
        <f t="shared" si="1"/>
        <v>50</v>
      </c>
      <c r="I35" s="232"/>
      <c r="J35" s="230"/>
    </row>
    <row r="36" spans="1:10" s="161" customFormat="1" ht="25.5">
      <c r="A36" s="291"/>
      <c r="B36" s="291"/>
      <c r="C36" s="223">
        <v>2580</v>
      </c>
      <c r="D36" s="225" t="s">
        <v>220</v>
      </c>
      <c r="E36" s="228">
        <v>98640</v>
      </c>
      <c r="F36" s="227">
        <v>49320</v>
      </c>
      <c r="G36" s="222"/>
      <c r="I36" s="232"/>
      <c r="J36" s="230"/>
    </row>
    <row r="37" spans="1:10" s="161" customFormat="1" ht="15">
      <c r="A37" s="291">
        <v>854</v>
      </c>
      <c r="B37" s="291"/>
      <c r="C37" s="223"/>
      <c r="D37" s="225" t="s">
        <v>39</v>
      </c>
      <c r="E37" s="226">
        <f>E38+E41</f>
        <v>3308816</v>
      </c>
      <c r="F37" s="226">
        <f>F38+F41</f>
        <v>1629319</v>
      </c>
      <c r="G37" s="289">
        <f t="shared" si="1"/>
        <v>49.24175294123336</v>
      </c>
      <c r="I37" s="232"/>
      <c r="J37" s="230"/>
    </row>
    <row r="38" spans="1:10" s="161" customFormat="1" ht="24" customHeight="1">
      <c r="A38" s="291"/>
      <c r="B38" s="217">
        <v>85403</v>
      </c>
      <c r="C38" s="288"/>
      <c r="D38" s="224" t="s">
        <v>333</v>
      </c>
      <c r="E38" s="229">
        <f>E39+E40</f>
        <v>2150645</v>
      </c>
      <c r="F38" s="229">
        <f>F39+F40</f>
        <v>1055891</v>
      </c>
      <c r="G38" s="222">
        <f t="shared" si="1"/>
        <v>49.096480358218116</v>
      </c>
      <c r="I38" s="232"/>
      <c r="J38" s="230"/>
    </row>
    <row r="39" spans="1:10" s="161" customFormat="1" ht="51">
      <c r="A39" s="291"/>
      <c r="B39" s="291"/>
      <c r="C39" s="223">
        <v>2540</v>
      </c>
      <c r="D39" s="225" t="s">
        <v>219</v>
      </c>
      <c r="E39" s="226">
        <v>1019700</v>
      </c>
      <c r="F39" s="227">
        <v>509464</v>
      </c>
      <c r="G39" s="222"/>
      <c r="I39" s="232"/>
      <c r="J39" s="230"/>
    </row>
    <row r="40" spans="1:10" s="161" customFormat="1" ht="32.25" customHeight="1">
      <c r="A40" s="291"/>
      <c r="B40" s="291"/>
      <c r="C40" s="223">
        <v>2540</v>
      </c>
      <c r="D40" s="225" t="s">
        <v>143</v>
      </c>
      <c r="E40" s="226">
        <v>1130945</v>
      </c>
      <c r="F40" s="227">
        <v>546427</v>
      </c>
      <c r="G40" s="222"/>
      <c r="I40" s="231"/>
      <c r="J40" s="230"/>
    </row>
    <row r="41" spans="1:10" s="161" customFormat="1" ht="24" customHeight="1">
      <c r="A41" s="291"/>
      <c r="B41" s="217">
        <v>85419</v>
      </c>
      <c r="C41" s="288"/>
      <c r="D41" s="224" t="s">
        <v>271</v>
      </c>
      <c r="E41" s="229">
        <f>E42</f>
        <v>1158171</v>
      </c>
      <c r="F41" s="229">
        <f>F42</f>
        <v>573428</v>
      </c>
      <c r="G41" s="222">
        <f t="shared" si="1"/>
        <v>49.51151427552581</v>
      </c>
      <c r="I41" s="231"/>
      <c r="J41" s="230"/>
    </row>
    <row r="42" spans="1:10" s="161" customFormat="1" ht="24" customHeight="1">
      <c r="A42" s="291"/>
      <c r="B42" s="291"/>
      <c r="C42" s="223">
        <v>2540</v>
      </c>
      <c r="D42" s="225" t="s">
        <v>273</v>
      </c>
      <c r="E42" s="226">
        <v>1158171</v>
      </c>
      <c r="F42" s="227">
        <v>573428</v>
      </c>
      <c r="G42" s="222"/>
      <c r="I42" s="231"/>
      <c r="J42" s="230"/>
    </row>
    <row r="43" spans="1:7" s="161" customFormat="1" ht="36" customHeight="1">
      <c r="A43" s="303"/>
      <c r="B43" s="303"/>
      <c r="C43" s="297"/>
      <c r="D43" s="298" t="s">
        <v>221</v>
      </c>
      <c r="E43" s="299">
        <f>E44+E47+E50+E53+E56+E59+E62+E65</f>
        <v>3095209</v>
      </c>
      <c r="F43" s="299">
        <f>F44+F47+F50+F53+F56+F59+F62+F65</f>
        <v>1160061</v>
      </c>
      <c r="G43" s="222">
        <f>F43/E43%</f>
        <v>37.47924615106766</v>
      </c>
    </row>
    <row r="44" spans="1:7" s="161" customFormat="1" ht="24" customHeight="1">
      <c r="A44" s="293" t="s">
        <v>8</v>
      </c>
      <c r="B44" s="293"/>
      <c r="C44" s="233"/>
      <c r="D44" s="225" t="s">
        <v>9</v>
      </c>
      <c r="E44" s="234">
        <f>E45</f>
        <v>250000</v>
      </c>
      <c r="F44" s="234">
        <f>F45</f>
        <v>220025</v>
      </c>
      <c r="G44" s="289">
        <f aca="true" t="shared" si="2" ref="G44:G66">F44/E44%</f>
        <v>88.01</v>
      </c>
    </row>
    <row r="45" spans="1:7" s="161" customFormat="1" ht="21" customHeight="1">
      <c r="A45" s="293"/>
      <c r="B45" s="295" t="s">
        <v>233</v>
      </c>
      <c r="C45" s="301"/>
      <c r="D45" s="224" t="s">
        <v>335</v>
      </c>
      <c r="E45" s="221">
        <f>E46</f>
        <v>250000</v>
      </c>
      <c r="F45" s="221">
        <f>F46</f>
        <v>220025</v>
      </c>
      <c r="G45" s="222">
        <f t="shared" si="2"/>
        <v>88.01</v>
      </c>
    </row>
    <row r="46" spans="1:7" s="161" customFormat="1" ht="19.5" customHeight="1">
      <c r="A46" s="293"/>
      <c r="B46" s="293"/>
      <c r="C46" s="233" t="s">
        <v>241</v>
      </c>
      <c r="D46" s="225" t="s">
        <v>334</v>
      </c>
      <c r="E46" s="234">
        <v>250000</v>
      </c>
      <c r="F46" s="234">
        <v>220025</v>
      </c>
      <c r="G46" s="222"/>
    </row>
    <row r="47" spans="1:7" s="161" customFormat="1" ht="19.5" customHeight="1">
      <c r="A47" s="293" t="s">
        <v>18</v>
      </c>
      <c r="B47" s="293"/>
      <c r="C47" s="233"/>
      <c r="D47" s="225" t="s">
        <v>426</v>
      </c>
      <c r="E47" s="234">
        <f>E48</f>
        <v>40000</v>
      </c>
      <c r="F47" s="234">
        <f>F48</f>
        <v>10000</v>
      </c>
      <c r="G47" s="222">
        <f>F47/E47%</f>
        <v>25</v>
      </c>
    </row>
    <row r="48" spans="1:7" s="161" customFormat="1" ht="19.5" customHeight="1">
      <c r="A48" s="66"/>
      <c r="B48" s="70" t="s">
        <v>52</v>
      </c>
      <c r="C48" s="346"/>
      <c r="D48" s="347" t="s">
        <v>64</v>
      </c>
      <c r="E48" s="73">
        <f>E49</f>
        <v>40000</v>
      </c>
      <c r="F48" s="73">
        <f>F49</f>
        <v>10000</v>
      </c>
      <c r="G48" s="137">
        <f>F48/E48%</f>
        <v>25</v>
      </c>
    </row>
    <row r="49" spans="1:7" s="161" customFormat="1" ht="104.25" customHeight="1">
      <c r="A49" s="66"/>
      <c r="B49" s="66"/>
      <c r="C49" s="118">
        <v>2360</v>
      </c>
      <c r="D49" s="319" t="s">
        <v>470</v>
      </c>
      <c r="E49" s="68">
        <v>40000</v>
      </c>
      <c r="F49" s="68">
        <v>10000</v>
      </c>
      <c r="G49" s="157"/>
    </row>
    <row r="50" spans="1:7" s="161" customFormat="1" ht="24.75" customHeight="1">
      <c r="A50" s="293" t="s">
        <v>297</v>
      </c>
      <c r="B50" s="293"/>
      <c r="C50" s="233"/>
      <c r="D50" s="225" t="s">
        <v>336</v>
      </c>
      <c r="E50" s="234">
        <f>E51</f>
        <v>182178</v>
      </c>
      <c r="F50" s="234">
        <f>F51</f>
        <v>91089</v>
      </c>
      <c r="G50" s="289">
        <f t="shared" si="2"/>
        <v>50</v>
      </c>
    </row>
    <row r="51" spans="1:7" s="161" customFormat="1" ht="19.5" customHeight="1">
      <c r="A51" s="293"/>
      <c r="B51" s="295" t="s">
        <v>337</v>
      </c>
      <c r="C51" s="301"/>
      <c r="D51" s="224" t="s">
        <v>338</v>
      </c>
      <c r="E51" s="221">
        <f>E52</f>
        <v>182178</v>
      </c>
      <c r="F51" s="221">
        <f>F52</f>
        <v>91089</v>
      </c>
      <c r="G51" s="222">
        <f t="shared" si="2"/>
        <v>50</v>
      </c>
    </row>
    <row r="52" spans="1:7" s="161" customFormat="1" ht="103.5" customHeight="1">
      <c r="A52" s="293"/>
      <c r="B52" s="293"/>
      <c r="C52" s="233" t="s">
        <v>244</v>
      </c>
      <c r="D52" s="319" t="s">
        <v>470</v>
      </c>
      <c r="E52" s="234">
        <v>182178</v>
      </c>
      <c r="F52" s="234">
        <v>91089</v>
      </c>
      <c r="G52" s="222"/>
    </row>
    <row r="53" spans="1:7" s="161" customFormat="1" ht="29.25" customHeight="1">
      <c r="A53" s="291">
        <v>852</v>
      </c>
      <c r="B53" s="291"/>
      <c r="C53" s="223"/>
      <c r="D53" s="225" t="s">
        <v>94</v>
      </c>
      <c r="E53" s="226">
        <f>E54</f>
        <v>28841</v>
      </c>
      <c r="F53" s="226">
        <f>F54</f>
        <v>14423</v>
      </c>
      <c r="G53" s="289">
        <f t="shared" si="2"/>
        <v>50.008668215387814</v>
      </c>
    </row>
    <row r="54" spans="1:7" s="161" customFormat="1" ht="38.25">
      <c r="A54" s="291"/>
      <c r="B54" s="217">
        <v>85220</v>
      </c>
      <c r="C54" s="288"/>
      <c r="D54" s="224" t="s">
        <v>118</v>
      </c>
      <c r="E54" s="229">
        <f>E55</f>
        <v>28841</v>
      </c>
      <c r="F54" s="229">
        <f>F55</f>
        <v>14423</v>
      </c>
      <c r="G54" s="222">
        <f t="shared" si="2"/>
        <v>50.008668215387814</v>
      </c>
    </row>
    <row r="55" spans="1:7" s="161" customFormat="1" ht="30.75" customHeight="1">
      <c r="A55" s="291"/>
      <c r="B55" s="291"/>
      <c r="C55" s="223">
        <v>2830</v>
      </c>
      <c r="D55" s="225" t="s">
        <v>238</v>
      </c>
      <c r="E55" s="226">
        <v>28841</v>
      </c>
      <c r="F55" s="227">
        <v>14423</v>
      </c>
      <c r="G55" s="222"/>
    </row>
    <row r="56" spans="1:7" s="355" customFormat="1" ht="30.75" customHeight="1">
      <c r="A56" s="352" t="s">
        <v>346</v>
      </c>
      <c r="B56" s="352"/>
      <c r="C56" s="353"/>
      <c r="D56" s="354" t="s">
        <v>348</v>
      </c>
      <c r="E56" s="234">
        <f>E57</f>
        <v>2384190</v>
      </c>
      <c r="F56" s="234">
        <f>F57</f>
        <v>669946</v>
      </c>
      <c r="G56" s="289">
        <f>F56/E56%</f>
        <v>28.099522269617772</v>
      </c>
    </row>
    <row r="57" spans="1:7" s="161" customFormat="1" ht="42.75" customHeight="1">
      <c r="A57" s="291"/>
      <c r="B57" s="70" t="s">
        <v>379</v>
      </c>
      <c r="C57" s="135"/>
      <c r="D57" s="356" t="s">
        <v>411</v>
      </c>
      <c r="E57" s="73">
        <f>E58</f>
        <v>2384190</v>
      </c>
      <c r="F57" s="73">
        <f>F58</f>
        <v>669946</v>
      </c>
      <c r="G57" s="94">
        <f>F57/E57%</f>
        <v>28.099522269617772</v>
      </c>
    </row>
    <row r="58" spans="1:7" s="161" customFormat="1" ht="51.75" customHeight="1">
      <c r="A58" s="291"/>
      <c r="B58" s="291"/>
      <c r="C58" s="123">
        <v>2830</v>
      </c>
      <c r="D58" s="326" t="s">
        <v>431</v>
      </c>
      <c r="E58" s="68">
        <v>2384190</v>
      </c>
      <c r="F58" s="68">
        <v>669946</v>
      </c>
      <c r="G58" s="222"/>
    </row>
    <row r="59" spans="1:7" s="161" customFormat="1" ht="26.25" customHeight="1">
      <c r="A59" s="291">
        <v>900</v>
      </c>
      <c r="B59" s="291"/>
      <c r="C59" s="223"/>
      <c r="D59" s="225" t="s">
        <v>201</v>
      </c>
      <c r="E59" s="226">
        <f>E60</f>
        <v>20000</v>
      </c>
      <c r="F59" s="226">
        <f>F60</f>
        <v>15100</v>
      </c>
      <c r="G59" s="289">
        <f t="shared" si="2"/>
        <v>75.5</v>
      </c>
    </row>
    <row r="60" spans="1:7" s="161" customFormat="1" ht="26.25" customHeight="1">
      <c r="A60" s="291"/>
      <c r="B60" s="217">
        <v>90095</v>
      </c>
      <c r="C60" s="288"/>
      <c r="D60" s="224" t="s">
        <v>36</v>
      </c>
      <c r="E60" s="229">
        <f>E61</f>
        <v>20000</v>
      </c>
      <c r="F60" s="229">
        <f>F61</f>
        <v>15100</v>
      </c>
      <c r="G60" s="222">
        <f t="shared" si="2"/>
        <v>75.5</v>
      </c>
    </row>
    <row r="61" spans="1:7" s="161" customFormat="1" ht="51">
      <c r="A61" s="291"/>
      <c r="B61" s="291"/>
      <c r="C61" s="223">
        <v>2360</v>
      </c>
      <c r="D61" s="225" t="s">
        <v>226</v>
      </c>
      <c r="E61" s="226">
        <v>20000</v>
      </c>
      <c r="F61" s="227">
        <v>15100</v>
      </c>
      <c r="G61" s="222"/>
    </row>
    <row r="62" spans="1:7" s="161" customFormat="1" ht="22.5" customHeight="1">
      <c r="A62" s="291">
        <v>921</v>
      </c>
      <c r="B62" s="291"/>
      <c r="C62" s="223"/>
      <c r="D62" s="225" t="s">
        <v>339</v>
      </c>
      <c r="E62" s="226">
        <f>E63</f>
        <v>77500</v>
      </c>
      <c r="F62" s="226">
        <f>F63</f>
        <v>59078</v>
      </c>
      <c r="G62" s="289">
        <f t="shared" si="2"/>
        <v>76.22967741935484</v>
      </c>
    </row>
    <row r="63" spans="1:7" s="161" customFormat="1" ht="24.75" customHeight="1">
      <c r="A63" s="291"/>
      <c r="B63" s="217">
        <v>92105</v>
      </c>
      <c r="C63" s="288"/>
      <c r="D63" s="302" t="s">
        <v>106</v>
      </c>
      <c r="E63" s="229">
        <f>E64</f>
        <v>77500</v>
      </c>
      <c r="F63" s="229">
        <f>F64</f>
        <v>59078</v>
      </c>
      <c r="G63" s="222">
        <f t="shared" si="2"/>
        <v>76.22967741935484</v>
      </c>
    </row>
    <row r="64" spans="1:7" s="161" customFormat="1" ht="51" customHeight="1">
      <c r="A64" s="291"/>
      <c r="B64" s="291"/>
      <c r="C64" s="223">
        <v>2360</v>
      </c>
      <c r="D64" s="225" t="s">
        <v>239</v>
      </c>
      <c r="E64" s="226">
        <v>77500</v>
      </c>
      <c r="F64" s="227">
        <v>59078</v>
      </c>
      <c r="G64" s="222"/>
    </row>
    <row r="65" spans="1:7" s="161" customFormat="1" ht="20.25" customHeight="1">
      <c r="A65" s="291">
        <v>926</v>
      </c>
      <c r="B65" s="291"/>
      <c r="C65" s="223"/>
      <c r="D65" s="225" t="s">
        <v>228</v>
      </c>
      <c r="E65" s="226">
        <f>E66</f>
        <v>112500</v>
      </c>
      <c r="F65" s="226">
        <f>F66</f>
        <v>80400</v>
      </c>
      <c r="G65" s="289">
        <f t="shared" si="2"/>
        <v>71.46666666666667</v>
      </c>
    </row>
    <row r="66" spans="1:7" s="161" customFormat="1" ht="27.75" customHeight="1">
      <c r="A66" s="291"/>
      <c r="B66" s="217">
        <v>92605</v>
      </c>
      <c r="C66" s="288"/>
      <c r="D66" s="224" t="s">
        <v>340</v>
      </c>
      <c r="E66" s="229">
        <f>E67</f>
        <v>112500</v>
      </c>
      <c r="F66" s="229">
        <f>F67</f>
        <v>80400</v>
      </c>
      <c r="G66" s="222">
        <f t="shared" si="2"/>
        <v>71.46666666666667</v>
      </c>
    </row>
    <row r="67" spans="1:7" s="161" customFormat="1" ht="42" customHeight="1">
      <c r="A67" s="291"/>
      <c r="B67" s="291"/>
      <c r="C67" s="223">
        <v>2360</v>
      </c>
      <c r="D67" s="225" t="s">
        <v>240</v>
      </c>
      <c r="E67" s="226">
        <v>112500</v>
      </c>
      <c r="F67" s="227">
        <v>80400</v>
      </c>
      <c r="G67" s="222"/>
    </row>
    <row r="68" spans="1:7" s="161" customFormat="1" ht="27.75" customHeight="1">
      <c r="A68" s="431"/>
      <c r="B68" s="431"/>
      <c r="C68" s="431"/>
      <c r="D68" s="431"/>
      <c r="E68" s="229">
        <f>E5+E27</f>
        <v>23331677</v>
      </c>
      <c r="F68" s="229">
        <f>F5+F27</f>
        <v>8675058</v>
      </c>
      <c r="G68" s="222">
        <f>F68/E68%</f>
        <v>37.18145935245032</v>
      </c>
    </row>
    <row r="69" spans="1:5" ht="15.75">
      <c r="A69" s="294"/>
      <c r="B69" s="294"/>
      <c r="C69" s="235"/>
      <c r="D69" s="236"/>
      <c r="E69" s="237"/>
    </row>
    <row r="70" spans="4:5" ht="15">
      <c r="D70" s="238"/>
      <c r="E70" s="238"/>
    </row>
  </sheetData>
  <sheetProtection/>
  <mergeCells count="3">
    <mergeCell ref="F1:G1"/>
    <mergeCell ref="A68:D68"/>
    <mergeCell ref="C2:E2"/>
  </mergeCells>
  <printOptions/>
  <pageMargins left="0.75" right="0.75" top="1" bottom="1" header="0.5" footer="0.5"/>
  <pageSetup horizontalDpi="600" verticalDpi="600" orientation="portrait" paperSize="9" scale="63" r:id="rId1"/>
  <rowBreaks count="1" manualBreakCount="1">
    <brk id="35" max="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3"/>
  </sheetPr>
  <dimension ref="A1:K69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5.375" style="0" bestFit="1" customWidth="1"/>
    <col min="2" max="2" width="9.00390625" style="0" bestFit="1" customWidth="1"/>
    <col min="3" max="3" width="9.625" style="0" customWidth="1"/>
    <col min="4" max="4" width="56.125" style="0" customWidth="1"/>
    <col min="5" max="5" width="19.125" style="0" bestFit="1" customWidth="1"/>
    <col min="6" max="6" width="17.75390625" style="0" bestFit="1" customWidth="1"/>
    <col min="7" max="7" width="13.375" style="273" bestFit="1" customWidth="1"/>
  </cols>
  <sheetData>
    <row r="1" spans="1:7" ht="84" customHeight="1">
      <c r="A1" s="83"/>
      <c r="B1" s="84"/>
      <c r="C1" s="141"/>
      <c r="D1" s="84"/>
      <c r="E1" s="85"/>
      <c r="F1" s="433" t="s">
        <v>436</v>
      </c>
      <c r="G1" s="433"/>
    </row>
    <row r="2" spans="1:7" ht="47.25" customHeight="1">
      <c r="A2" s="434" t="s">
        <v>435</v>
      </c>
      <c r="B2" s="434"/>
      <c r="C2" s="434"/>
      <c r="D2" s="434"/>
      <c r="E2" s="434"/>
      <c r="F2" s="434"/>
      <c r="G2" s="434"/>
    </row>
    <row r="3" spans="1:7" ht="28.5" customHeight="1" thickBot="1">
      <c r="A3" s="338"/>
      <c r="B3" s="338"/>
      <c r="C3" s="338"/>
      <c r="D3" s="338"/>
      <c r="E3" s="338"/>
      <c r="F3" s="338"/>
      <c r="G3" s="338"/>
    </row>
    <row r="4" spans="1:7" s="130" customFormat="1" ht="26.25" customHeight="1" thickBot="1">
      <c r="A4" s="348" t="s">
        <v>1</v>
      </c>
      <c r="B4" s="139" t="s">
        <v>2</v>
      </c>
      <c r="C4" s="349" t="s">
        <v>3</v>
      </c>
      <c r="D4" s="139" t="s">
        <v>4</v>
      </c>
      <c r="E4" s="139" t="s">
        <v>5</v>
      </c>
      <c r="F4" s="140" t="s">
        <v>6</v>
      </c>
      <c r="G4" s="138" t="s">
        <v>7</v>
      </c>
    </row>
    <row r="5" spans="1:7" s="235" customFormat="1" ht="21.75" customHeight="1">
      <c r="A5" s="362" t="s">
        <v>8</v>
      </c>
      <c r="B5" s="363"/>
      <c r="C5" s="364"/>
      <c r="D5" s="365" t="s">
        <v>9</v>
      </c>
      <c r="E5" s="366">
        <f>E6</f>
        <v>74505</v>
      </c>
      <c r="F5" s="366">
        <f>F6</f>
        <v>36235</v>
      </c>
      <c r="G5" s="358">
        <f>F5/E5%</f>
        <v>48.63431984430576</v>
      </c>
    </row>
    <row r="6" spans="1:7" ht="21" customHeight="1">
      <c r="A6" s="86"/>
      <c r="B6" s="87" t="s">
        <v>282</v>
      </c>
      <c r="C6" s="239"/>
      <c r="D6" s="88" t="s">
        <v>286</v>
      </c>
      <c r="E6" s="89">
        <f>E7+E8</f>
        <v>74505</v>
      </c>
      <c r="F6" s="89">
        <f>F7+F8</f>
        <v>36235</v>
      </c>
      <c r="G6" s="64"/>
    </row>
    <row r="7" spans="1:7" ht="15">
      <c r="A7" s="66"/>
      <c r="B7" s="66"/>
      <c r="C7" s="121" t="s">
        <v>154</v>
      </c>
      <c r="D7" s="131" t="s">
        <v>145</v>
      </c>
      <c r="E7" s="68">
        <v>62274</v>
      </c>
      <c r="F7" s="109">
        <v>31138</v>
      </c>
      <c r="G7" s="90"/>
    </row>
    <row r="8" spans="1:7" ht="23.25" customHeight="1">
      <c r="A8" s="66"/>
      <c r="B8" s="66"/>
      <c r="C8" s="122" t="s">
        <v>187</v>
      </c>
      <c r="D8" s="131" t="s">
        <v>146</v>
      </c>
      <c r="E8" s="68">
        <v>12231</v>
      </c>
      <c r="F8" s="68">
        <v>5097</v>
      </c>
      <c r="G8" s="90"/>
    </row>
    <row r="9" spans="1:7" s="235" customFormat="1" ht="24.75" customHeight="1">
      <c r="A9" s="198" t="s">
        <v>49</v>
      </c>
      <c r="B9" s="198"/>
      <c r="C9" s="367"/>
      <c r="D9" s="368" t="s">
        <v>62</v>
      </c>
      <c r="E9" s="200">
        <f>E10</f>
        <v>116</v>
      </c>
      <c r="F9" s="200">
        <f>F10</f>
        <v>0</v>
      </c>
      <c r="G9" s="358">
        <f>F9/E9%</f>
        <v>0</v>
      </c>
    </row>
    <row r="10" spans="1:11" ht="15.75">
      <c r="A10" s="86"/>
      <c r="B10" s="87" t="s">
        <v>283</v>
      </c>
      <c r="C10" s="239"/>
      <c r="D10" s="88" t="s">
        <v>286</v>
      </c>
      <c r="E10" s="89">
        <f>E11+E12</f>
        <v>116</v>
      </c>
      <c r="F10" s="89">
        <f>F11+F12</f>
        <v>0</v>
      </c>
      <c r="G10" s="64"/>
      <c r="K10" t="s">
        <v>343</v>
      </c>
    </row>
    <row r="11" spans="1:7" ht="15">
      <c r="A11" s="66"/>
      <c r="B11" s="66"/>
      <c r="C11" s="121" t="s">
        <v>154</v>
      </c>
      <c r="D11" s="131" t="s">
        <v>145</v>
      </c>
      <c r="E11" s="68">
        <v>97</v>
      </c>
      <c r="F11" s="109"/>
      <c r="G11" s="90"/>
    </row>
    <row r="12" spans="1:7" ht="15">
      <c r="A12" s="66"/>
      <c r="B12" s="66"/>
      <c r="C12" s="122" t="s">
        <v>187</v>
      </c>
      <c r="D12" s="131" t="s">
        <v>146</v>
      </c>
      <c r="E12" s="68">
        <v>19</v>
      </c>
      <c r="F12" s="68"/>
      <c r="G12" s="90"/>
    </row>
    <row r="13" spans="1:7" s="235" customFormat="1" ht="15.75">
      <c r="A13" s="198" t="s">
        <v>10</v>
      </c>
      <c r="B13" s="198"/>
      <c r="C13" s="367"/>
      <c r="D13" s="368" t="s">
        <v>12</v>
      </c>
      <c r="E13" s="200">
        <f>E14</f>
        <v>430646</v>
      </c>
      <c r="F13" s="200">
        <f>F14</f>
        <v>218778</v>
      </c>
      <c r="G13" s="358">
        <f>F13/E13%</f>
        <v>50.80228308169587</v>
      </c>
    </row>
    <row r="14" spans="1:7" ht="15.75">
      <c r="A14" s="66"/>
      <c r="B14" s="66" t="s">
        <v>11</v>
      </c>
      <c r="C14" s="118"/>
      <c r="D14" s="67" t="s">
        <v>13</v>
      </c>
      <c r="E14" s="68">
        <f>E17+E15+E16</f>
        <v>430646</v>
      </c>
      <c r="F14" s="68">
        <f>F17+F15+F16</f>
        <v>218778</v>
      </c>
      <c r="G14" s="64"/>
    </row>
    <row r="15" spans="1:7" ht="15">
      <c r="A15" s="66"/>
      <c r="B15" s="66"/>
      <c r="C15" s="121" t="s">
        <v>154</v>
      </c>
      <c r="D15" s="131" t="s">
        <v>145</v>
      </c>
      <c r="E15" s="68">
        <v>159458</v>
      </c>
      <c r="F15" s="109">
        <v>79729</v>
      </c>
      <c r="G15" s="90"/>
    </row>
    <row r="16" spans="1:7" ht="20.25" customHeight="1">
      <c r="A16" s="66"/>
      <c r="B16" s="66"/>
      <c r="C16" s="122" t="s">
        <v>187</v>
      </c>
      <c r="D16" s="131" t="s">
        <v>146</v>
      </c>
      <c r="E16" s="68">
        <v>31318</v>
      </c>
      <c r="F16" s="68">
        <v>13049</v>
      </c>
      <c r="G16" s="90"/>
    </row>
    <row r="17" spans="1:7" ht="22.5" customHeight="1">
      <c r="A17" s="66"/>
      <c r="B17" s="66"/>
      <c r="C17" s="123" t="s">
        <v>315</v>
      </c>
      <c r="D17" s="131" t="s">
        <v>147</v>
      </c>
      <c r="E17" s="68">
        <v>239870</v>
      </c>
      <c r="F17" s="68">
        <v>126000</v>
      </c>
      <c r="G17" s="90"/>
    </row>
    <row r="18" spans="1:7" s="235" customFormat="1" ht="22.5" customHeight="1">
      <c r="A18" s="198" t="s">
        <v>14</v>
      </c>
      <c r="B18" s="198"/>
      <c r="C18" s="367"/>
      <c r="D18" s="368" t="s">
        <v>15</v>
      </c>
      <c r="E18" s="200">
        <f>E19+E23</f>
        <v>845310</v>
      </c>
      <c r="F18" s="200">
        <f>F19+F23</f>
        <v>411261</v>
      </c>
      <c r="G18" s="358">
        <f>F18/E18%</f>
        <v>48.65209213188061</v>
      </c>
    </row>
    <row r="19" spans="1:7" ht="15.75">
      <c r="A19" s="75"/>
      <c r="B19" s="66" t="s">
        <v>114</v>
      </c>
      <c r="C19" s="118"/>
      <c r="D19" s="67" t="s">
        <v>313</v>
      </c>
      <c r="E19" s="68">
        <f>E20+E21+E22</f>
        <v>346950</v>
      </c>
      <c r="F19" s="68">
        <f>F20+F21+F22</f>
        <v>160974</v>
      </c>
      <c r="G19" s="64"/>
    </row>
    <row r="20" spans="1:7" ht="15">
      <c r="A20" s="66"/>
      <c r="B20" s="66"/>
      <c r="C20" s="118">
        <v>4010</v>
      </c>
      <c r="D20" s="67" t="s">
        <v>145</v>
      </c>
      <c r="E20" s="68">
        <v>269301</v>
      </c>
      <c r="F20" s="68">
        <v>134651</v>
      </c>
      <c r="G20" s="90"/>
    </row>
    <row r="21" spans="1:7" ht="15">
      <c r="A21" s="66"/>
      <c r="B21" s="66"/>
      <c r="C21" s="123" t="s">
        <v>187</v>
      </c>
      <c r="D21" s="67" t="s">
        <v>146</v>
      </c>
      <c r="E21" s="68">
        <v>52649</v>
      </c>
      <c r="F21" s="68">
        <v>26323</v>
      </c>
      <c r="G21" s="90"/>
    </row>
    <row r="22" spans="1:7" ht="19.5" customHeight="1">
      <c r="A22" s="66"/>
      <c r="B22" s="66"/>
      <c r="C22" s="123">
        <v>4300</v>
      </c>
      <c r="D22" s="131" t="s">
        <v>147</v>
      </c>
      <c r="E22" s="68">
        <v>25000</v>
      </c>
      <c r="F22" s="68">
        <v>0</v>
      </c>
      <c r="G22" s="90"/>
    </row>
    <row r="23" spans="1:7" ht="27" customHeight="1">
      <c r="A23" s="75"/>
      <c r="B23" s="66" t="s">
        <v>16</v>
      </c>
      <c r="C23" s="118"/>
      <c r="D23" s="67" t="s">
        <v>17</v>
      </c>
      <c r="E23" s="68">
        <f>E24+E25+E26+E27</f>
        <v>498360</v>
      </c>
      <c r="F23" s="68">
        <f>F24+F25+F26+F27</f>
        <v>250287</v>
      </c>
      <c r="G23" s="90"/>
    </row>
    <row r="24" spans="1:7" ht="15.75">
      <c r="A24" s="66"/>
      <c r="B24" s="66"/>
      <c r="C24" s="122" t="s">
        <v>154</v>
      </c>
      <c r="D24" s="67" t="s">
        <v>145</v>
      </c>
      <c r="E24" s="68">
        <v>87208</v>
      </c>
      <c r="F24" s="68">
        <v>39864</v>
      </c>
      <c r="G24" s="94"/>
    </row>
    <row r="25" spans="1:7" ht="30">
      <c r="A25" s="66"/>
      <c r="B25" s="66"/>
      <c r="C25" s="122" t="s">
        <v>316</v>
      </c>
      <c r="D25" s="67" t="s">
        <v>344</v>
      </c>
      <c r="E25" s="68">
        <v>306068</v>
      </c>
      <c r="F25" s="68">
        <v>158733</v>
      </c>
      <c r="G25" s="94"/>
    </row>
    <row r="26" spans="1:7" ht="15.75">
      <c r="A26" s="66"/>
      <c r="B26" s="66"/>
      <c r="C26" s="122" t="s">
        <v>155</v>
      </c>
      <c r="D26" s="67" t="s">
        <v>156</v>
      </c>
      <c r="E26" s="68">
        <v>28683</v>
      </c>
      <c r="F26" s="68">
        <v>28683</v>
      </c>
      <c r="G26" s="94"/>
    </row>
    <row r="27" spans="1:7" ht="15.75">
      <c r="A27" s="66"/>
      <c r="B27" s="66"/>
      <c r="C27" s="122" t="s">
        <v>187</v>
      </c>
      <c r="D27" s="67" t="s">
        <v>146</v>
      </c>
      <c r="E27" s="68">
        <v>76401</v>
      </c>
      <c r="F27" s="68">
        <v>23007</v>
      </c>
      <c r="G27" s="94"/>
    </row>
    <row r="28" spans="1:7" s="235" customFormat="1" ht="15.75">
      <c r="A28" s="369" t="s">
        <v>18</v>
      </c>
      <c r="B28" s="369"/>
      <c r="C28" s="370"/>
      <c r="D28" s="371" t="s">
        <v>19</v>
      </c>
      <c r="E28" s="372">
        <f>E29</f>
        <v>36053</v>
      </c>
      <c r="F28" s="372">
        <f>F29</f>
        <v>36053</v>
      </c>
      <c r="G28" s="358">
        <f>F28/E28%</f>
        <v>100.00000000000001</v>
      </c>
    </row>
    <row r="29" spans="1:7" ht="19.5" customHeight="1">
      <c r="A29" s="66"/>
      <c r="B29" s="66" t="s">
        <v>20</v>
      </c>
      <c r="C29" s="123"/>
      <c r="D29" s="67" t="s">
        <v>21</v>
      </c>
      <c r="E29" s="68">
        <f>E30+E31+E32</f>
        <v>36053</v>
      </c>
      <c r="F29" s="68">
        <f>F30+F31+F32</f>
        <v>36053</v>
      </c>
      <c r="G29" s="93"/>
    </row>
    <row r="30" spans="1:7" ht="23.25" customHeight="1">
      <c r="A30" s="66"/>
      <c r="B30" s="66"/>
      <c r="C30" s="122" t="s">
        <v>187</v>
      </c>
      <c r="D30" s="131" t="s">
        <v>146</v>
      </c>
      <c r="E30" s="68">
        <v>3597</v>
      </c>
      <c r="F30" s="68">
        <v>3597</v>
      </c>
      <c r="G30" s="94"/>
    </row>
    <row r="31" spans="1:7" ht="15.75">
      <c r="A31" s="66"/>
      <c r="B31" s="66"/>
      <c r="C31" s="118">
        <v>4170</v>
      </c>
      <c r="D31" s="131" t="s">
        <v>116</v>
      </c>
      <c r="E31" s="68">
        <v>23000</v>
      </c>
      <c r="F31" s="68">
        <v>23000</v>
      </c>
      <c r="G31" s="94"/>
    </row>
    <row r="32" spans="1:7" ht="15.75">
      <c r="A32" s="66"/>
      <c r="B32" s="66"/>
      <c r="C32" s="123" t="s">
        <v>186</v>
      </c>
      <c r="D32" s="205" t="s">
        <v>147</v>
      </c>
      <c r="E32" s="68">
        <v>9456</v>
      </c>
      <c r="F32" s="68">
        <v>9456</v>
      </c>
      <c r="G32" s="94"/>
    </row>
    <row r="33" spans="1:7" s="235" customFormat="1" ht="35.25" customHeight="1">
      <c r="A33" s="198" t="s">
        <v>91</v>
      </c>
      <c r="B33" s="198"/>
      <c r="C33" s="367"/>
      <c r="D33" s="368" t="s">
        <v>92</v>
      </c>
      <c r="E33" s="200">
        <f>E34+E36</f>
        <v>14195</v>
      </c>
      <c r="F33" s="200">
        <f>F34+F36</f>
        <v>11645</v>
      </c>
      <c r="G33" s="201">
        <f>F33/E33%</f>
        <v>82.03592814371258</v>
      </c>
    </row>
    <row r="34" spans="1:7" ht="21.75" customHeight="1">
      <c r="A34" s="66"/>
      <c r="B34" s="66" t="s">
        <v>160</v>
      </c>
      <c r="C34" s="123"/>
      <c r="D34" s="67" t="s">
        <v>161</v>
      </c>
      <c r="E34" s="68">
        <f>E35</f>
        <v>3000</v>
      </c>
      <c r="F34" s="68">
        <f>F35</f>
        <v>450</v>
      </c>
      <c r="G34" s="93"/>
    </row>
    <row r="35" spans="1:7" ht="21.75" customHeight="1">
      <c r="A35" s="66"/>
      <c r="B35" s="66"/>
      <c r="C35" s="123">
        <v>4210</v>
      </c>
      <c r="D35" s="67" t="s">
        <v>147</v>
      </c>
      <c r="E35" s="68">
        <v>3000</v>
      </c>
      <c r="F35" s="68">
        <v>450</v>
      </c>
      <c r="G35" s="93"/>
    </row>
    <row r="36" spans="1:7" ht="20.25" customHeight="1">
      <c r="A36" s="86"/>
      <c r="B36" s="87" t="s">
        <v>108</v>
      </c>
      <c r="C36" s="239"/>
      <c r="D36" s="88" t="s">
        <v>286</v>
      </c>
      <c r="E36" s="89">
        <f>E37+E38</f>
        <v>11195</v>
      </c>
      <c r="F36" s="89">
        <f>F37+F38</f>
        <v>11195</v>
      </c>
      <c r="G36" s="64"/>
    </row>
    <row r="37" spans="1:7" ht="15">
      <c r="A37" s="66"/>
      <c r="B37" s="66"/>
      <c r="C37" s="121" t="s">
        <v>154</v>
      </c>
      <c r="D37" s="131" t="s">
        <v>145</v>
      </c>
      <c r="E37" s="68">
        <v>9357</v>
      </c>
      <c r="F37" s="68">
        <v>9357</v>
      </c>
      <c r="G37" s="90"/>
    </row>
    <row r="38" spans="1:7" ht="15.75">
      <c r="A38" s="66"/>
      <c r="B38" s="66"/>
      <c r="C38" s="122" t="s">
        <v>187</v>
      </c>
      <c r="D38" s="131" t="s">
        <v>146</v>
      </c>
      <c r="E38" s="68">
        <v>1838</v>
      </c>
      <c r="F38" s="68">
        <v>1838</v>
      </c>
      <c r="G38" s="94"/>
    </row>
    <row r="39" spans="1:7" s="235" customFormat="1" ht="40.5" customHeight="1">
      <c r="A39" s="198" t="s">
        <v>297</v>
      </c>
      <c r="B39" s="198"/>
      <c r="C39" s="199"/>
      <c r="D39" s="206" t="s">
        <v>92</v>
      </c>
      <c r="E39" s="200">
        <f>E40</f>
        <v>313020</v>
      </c>
      <c r="F39" s="200">
        <f>F40</f>
        <v>143020</v>
      </c>
      <c r="G39" s="201">
        <f>F39/E39%</f>
        <v>45.69037122228612</v>
      </c>
    </row>
    <row r="40" spans="1:7" ht="21.75" customHeight="1">
      <c r="A40" s="66"/>
      <c r="B40" s="66" t="s">
        <v>299</v>
      </c>
      <c r="C40" s="123"/>
      <c r="D40" s="131" t="s">
        <v>300</v>
      </c>
      <c r="E40" s="68">
        <f>E41+E42+E43+E44</f>
        <v>313020</v>
      </c>
      <c r="F40" s="68">
        <f>F41+F42+F43+F44</f>
        <v>143020</v>
      </c>
      <c r="G40" s="157">
        <f>F40/E40%</f>
        <v>45.69037122228612</v>
      </c>
    </row>
    <row r="41" spans="1:7" ht="91.5" customHeight="1">
      <c r="A41" s="66"/>
      <c r="B41" s="66"/>
      <c r="C41" s="123">
        <v>2360</v>
      </c>
      <c r="D41" s="131" t="s">
        <v>318</v>
      </c>
      <c r="E41" s="68">
        <v>182178</v>
      </c>
      <c r="F41" s="68">
        <v>91089</v>
      </c>
      <c r="G41" s="157"/>
    </row>
    <row r="42" spans="1:7" ht="21" customHeight="1">
      <c r="A42" s="66"/>
      <c r="B42" s="66"/>
      <c r="C42" s="122" t="s">
        <v>187</v>
      </c>
      <c r="D42" s="131" t="s">
        <v>146</v>
      </c>
      <c r="E42" s="68">
        <v>1986</v>
      </c>
      <c r="F42" s="68">
        <v>680</v>
      </c>
      <c r="G42" s="157"/>
    </row>
    <row r="43" spans="1:7" ht="34.5" customHeight="1">
      <c r="A43" s="66"/>
      <c r="B43" s="66"/>
      <c r="C43" s="122" t="s">
        <v>115</v>
      </c>
      <c r="D43" s="131" t="s">
        <v>116</v>
      </c>
      <c r="E43" s="68">
        <v>10110</v>
      </c>
      <c r="F43" s="68">
        <v>4064</v>
      </c>
      <c r="G43" s="157"/>
    </row>
    <row r="44" spans="1:7" ht="30" customHeight="1">
      <c r="A44" s="66"/>
      <c r="B44" s="66"/>
      <c r="C44" s="123" t="s">
        <v>319</v>
      </c>
      <c r="D44" s="131" t="s">
        <v>147</v>
      </c>
      <c r="E44" s="68">
        <v>118746</v>
      </c>
      <c r="F44" s="68">
        <v>47187</v>
      </c>
      <c r="G44" s="157"/>
    </row>
    <row r="45" spans="1:7" s="235" customFormat="1" ht="30" customHeight="1">
      <c r="A45" s="332" t="s">
        <v>33</v>
      </c>
      <c r="B45" s="332"/>
      <c r="C45" s="333"/>
      <c r="D45" s="334" t="s">
        <v>34</v>
      </c>
      <c r="E45" s="373">
        <f>E46+E48</f>
        <v>7400</v>
      </c>
      <c r="F45" s="373">
        <f>F46+F48</f>
        <v>0</v>
      </c>
      <c r="G45" s="222"/>
    </row>
    <row r="46" spans="1:7" ht="30" customHeight="1">
      <c r="A46" s="66"/>
      <c r="B46" s="66" t="s">
        <v>75</v>
      </c>
      <c r="C46" s="123"/>
      <c r="D46" s="131" t="s">
        <v>104</v>
      </c>
      <c r="E46" s="81">
        <f>E47</f>
        <v>3550</v>
      </c>
      <c r="F46" s="81">
        <f>F47</f>
        <v>0</v>
      </c>
      <c r="G46" s="157"/>
    </row>
    <row r="47" spans="1:7" ht="29.25" customHeight="1">
      <c r="A47" s="66"/>
      <c r="B47" s="66"/>
      <c r="C47" s="123" t="s">
        <v>434</v>
      </c>
      <c r="D47" s="131" t="s">
        <v>147</v>
      </c>
      <c r="E47" s="81">
        <v>3550</v>
      </c>
      <c r="F47" s="81"/>
      <c r="G47" s="157"/>
    </row>
    <row r="48" spans="1:7" ht="25.5" customHeight="1">
      <c r="A48" s="66"/>
      <c r="B48" s="66" t="s">
        <v>76</v>
      </c>
      <c r="C48" s="123"/>
      <c r="D48" s="131" t="s">
        <v>77</v>
      </c>
      <c r="E48" s="81">
        <f>E49</f>
        <v>3850</v>
      </c>
      <c r="F48" s="81">
        <f>F49</f>
        <v>0</v>
      </c>
      <c r="G48" s="157"/>
    </row>
    <row r="49" spans="1:7" ht="39.75" customHeight="1">
      <c r="A49" s="66"/>
      <c r="B49" s="66"/>
      <c r="C49" s="123" t="s">
        <v>434</v>
      </c>
      <c r="D49" s="131" t="s">
        <v>147</v>
      </c>
      <c r="E49" s="81">
        <v>3850</v>
      </c>
      <c r="F49" s="81"/>
      <c r="G49" s="157"/>
    </row>
    <row r="50" spans="1:7" s="235" customFormat="1" ht="24" customHeight="1">
      <c r="A50" s="198" t="s">
        <v>22</v>
      </c>
      <c r="B50" s="198"/>
      <c r="C50" s="199"/>
      <c r="D50" s="359" t="s">
        <v>23</v>
      </c>
      <c r="E50" s="373">
        <f>E51</f>
        <v>7557000</v>
      </c>
      <c r="F50" s="373">
        <f>F51</f>
        <v>3201949</v>
      </c>
      <c r="G50" s="222">
        <f>F50/E50%</f>
        <v>42.37063649596401</v>
      </c>
    </row>
    <row r="51" spans="1:7" ht="61.5" customHeight="1">
      <c r="A51" s="79"/>
      <c r="B51" s="79" t="s">
        <v>24</v>
      </c>
      <c r="C51" s="240"/>
      <c r="D51" s="80" t="s">
        <v>168</v>
      </c>
      <c r="E51" s="81">
        <f>E52+E53</f>
        <v>7557000</v>
      </c>
      <c r="F51" s="81">
        <f>F52+F53</f>
        <v>3201949</v>
      </c>
      <c r="G51" s="90"/>
    </row>
    <row r="52" spans="1:7" ht="49.5" customHeight="1">
      <c r="A52" s="66"/>
      <c r="B52" s="66"/>
      <c r="C52" s="118">
        <v>2320</v>
      </c>
      <c r="D52" s="101" t="s">
        <v>152</v>
      </c>
      <c r="E52" s="68">
        <v>7500000</v>
      </c>
      <c r="F52" s="68">
        <v>3180000</v>
      </c>
      <c r="G52" s="94"/>
    </row>
    <row r="53" spans="1:7" ht="21.75" customHeight="1">
      <c r="A53" s="66"/>
      <c r="B53" s="66"/>
      <c r="C53" s="118">
        <v>4130</v>
      </c>
      <c r="D53" s="67" t="s">
        <v>147</v>
      </c>
      <c r="E53" s="68">
        <v>57000</v>
      </c>
      <c r="F53" s="68">
        <v>21949</v>
      </c>
      <c r="G53" s="94"/>
    </row>
    <row r="54" spans="1:7" s="235" customFormat="1" ht="22.5" customHeight="1">
      <c r="A54" s="332" t="s">
        <v>93</v>
      </c>
      <c r="B54" s="332"/>
      <c r="C54" s="199"/>
      <c r="D54" s="374" t="s">
        <v>94</v>
      </c>
      <c r="E54" s="221">
        <f>E55</f>
        <v>9336</v>
      </c>
      <c r="F54" s="221">
        <f>F55</f>
        <v>0</v>
      </c>
      <c r="G54" s="222">
        <f>F54/E54%</f>
        <v>0</v>
      </c>
    </row>
    <row r="55" spans="1:7" ht="30">
      <c r="A55" s="7"/>
      <c r="B55" s="7" t="s">
        <v>285</v>
      </c>
      <c r="C55" s="197"/>
      <c r="D55" s="2" t="s">
        <v>284</v>
      </c>
      <c r="E55" s="4">
        <f>E56+E57+E58</f>
        <v>9336</v>
      </c>
      <c r="F55" s="4">
        <f>F56+F57+F58</f>
        <v>0</v>
      </c>
      <c r="G55" s="63">
        <f aca="true" t="shared" si="0" ref="G55:G60">F55/E55%</f>
        <v>0</v>
      </c>
    </row>
    <row r="56" spans="1:7" ht="15.75">
      <c r="A56" s="7"/>
      <c r="B56" s="7"/>
      <c r="C56" s="304" t="s">
        <v>187</v>
      </c>
      <c r="D56" s="131" t="s">
        <v>146</v>
      </c>
      <c r="E56" s="4">
        <v>50</v>
      </c>
      <c r="F56" s="4"/>
      <c r="G56" s="63">
        <f t="shared" si="0"/>
        <v>0</v>
      </c>
    </row>
    <row r="57" spans="1:7" ht="15.75">
      <c r="A57" s="66"/>
      <c r="B57" s="66"/>
      <c r="C57" s="118">
        <v>4170</v>
      </c>
      <c r="D57" s="67" t="s">
        <v>116</v>
      </c>
      <c r="E57" s="68">
        <v>9150</v>
      </c>
      <c r="F57" s="68"/>
      <c r="G57" s="63">
        <f t="shared" si="0"/>
        <v>0</v>
      </c>
    </row>
    <row r="58" spans="1:7" ht="15.75">
      <c r="A58" s="66"/>
      <c r="B58" s="66"/>
      <c r="C58" s="123">
        <v>4210</v>
      </c>
      <c r="D58" s="67" t="s">
        <v>147</v>
      </c>
      <c r="E58" s="68">
        <v>136</v>
      </c>
      <c r="F58" s="68"/>
      <c r="G58" s="63">
        <f t="shared" si="0"/>
        <v>0</v>
      </c>
    </row>
    <row r="59" spans="1:7" s="235" customFormat="1" ht="15.75">
      <c r="A59" s="332" t="s">
        <v>25</v>
      </c>
      <c r="B59" s="320"/>
      <c r="C59" s="321"/>
      <c r="D59" s="206" t="s">
        <v>269</v>
      </c>
      <c r="E59" s="221">
        <f>E60</f>
        <v>21000</v>
      </c>
      <c r="F59" s="221">
        <f>F60</f>
        <v>0</v>
      </c>
      <c r="G59" s="222">
        <f t="shared" si="0"/>
        <v>0</v>
      </c>
    </row>
    <row r="60" spans="1:7" ht="21" customHeight="1">
      <c r="A60" s="66"/>
      <c r="B60" s="66" t="s">
        <v>376</v>
      </c>
      <c r="C60" s="118"/>
      <c r="D60" s="131" t="s">
        <v>286</v>
      </c>
      <c r="E60" s="68">
        <f>E61</f>
        <v>21000</v>
      </c>
      <c r="F60" s="68">
        <f>F61</f>
        <v>0</v>
      </c>
      <c r="G60" s="63">
        <f t="shared" si="0"/>
        <v>0</v>
      </c>
    </row>
    <row r="61" spans="1:7" ht="22.5" customHeight="1">
      <c r="A61" s="66"/>
      <c r="B61" s="66"/>
      <c r="C61" s="118">
        <v>3110</v>
      </c>
      <c r="D61" s="131" t="s">
        <v>199</v>
      </c>
      <c r="E61" s="68">
        <v>21000</v>
      </c>
      <c r="F61" s="68">
        <v>0</v>
      </c>
      <c r="G61" s="63"/>
    </row>
    <row r="62" spans="1:7" s="235" customFormat="1" ht="22.5" customHeight="1">
      <c r="A62" s="332" t="s">
        <v>346</v>
      </c>
      <c r="B62" s="332"/>
      <c r="C62" s="375"/>
      <c r="D62" s="334" t="s">
        <v>348</v>
      </c>
      <c r="E62" s="221">
        <f>E63</f>
        <v>1101000</v>
      </c>
      <c r="F62" s="221">
        <f>F63</f>
        <v>632430</v>
      </c>
      <c r="G62" s="222">
        <f>F62/E62%</f>
        <v>57.44141689373297</v>
      </c>
    </row>
    <row r="63" spans="1:7" ht="26.25" customHeight="1">
      <c r="A63" s="66"/>
      <c r="B63" s="66" t="s">
        <v>347</v>
      </c>
      <c r="C63" s="118"/>
      <c r="D63" s="131" t="s">
        <v>37</v>
      </c>
      <c r="E63" s="68">
        <f>E64+E65+E66+E67</f>
        <v>1101000</v>
      </c>
      <c r="F63" s="68">
        <f>F64+F65+F66+F67</f>
        <v>632430</v>
      </c>
      <c r="G63" s="63"/>
    </row>
    <row r="64" spans="1:7" ht="26.25" customHeight="1">
      <c r="A64" s="66"/>
      <c r="B64" s="66"/>
      <c r="C64" s="118">
        <v>3110</v>
      </c>
      <c r="D64" s="131" t="s">
        <v>199</v>
      </c>
      <c r="E64" s="68">
        <v>1090100</v>
      </c>
      <c r="F64" s="68">
        <v>626167</v>
      </c>
      <c r="G64" s="63"/>
    </row>
    <row r="65" spans="1:7" ht="38.25" customHeight="1">
      <c r="A65" s="66"/>
      <c r="B65" s="66"/>
      <c r="C65" s="121" t="s">
        <v>154</v>
      </c>
      <c r="D65" s="131" t="s">
        <v>145</v>
      </c>
      <c r="E65" s="68">
        <v>9000</v>
      </c>
      <c r="F65" s="68">
        <v>6263</v>
      </c>
      <c r="G65" s="63"/>
    </row>
    <row r="66" spans="1:7" ht="22.5" customHeight="1">
      <c r="A66" s="66"/>
      <c r="B66" s="66"/>
      <c r="C66" s="122" t="s">
        <v>187</v>
      </c>
      <c r="D66" s="131" t="s">
        <v>146</v>
      </c>
      <c r="E66" s="68">
        <v>1771</v>
      </c>
      <c r="F66" s="68"/>
      <c r="G66" s="63"/>
    </row>
    <row r="67" spans="1:7" ht="22.5" customHeight="1">
      <c r="A67" s="66"/>
      <c r="B67" s="66"/>
      <c r="C67" s="118">
        <v>4300</v>
      </c>
      <c r="D67" s="131" t="s">
        <v>147</v>
      </c>
      <c r="E67" s="68">
        <v>129</v>
      </c>
      <c r="F67" s="68"/>
      <c r="G67" s="63"/>
    </row>
    <row r="68" spans="1:7" ht="22.5" customHeight="1">
      <c r="A68" s="66"/>
      <c r="B68" s="66"/>
      <c r="C68" s="118"/>
      <c r="D68" s="131"/>
      <c r="E68" s="68"/>
      <c r="F68" s="68"/>
      <c r="G68" s="63"/>
    </row>
    <row r="69" spans="1:7" ht="24.75" customHeight="1">
      <c r="A69" s="387" t="s">
        <v>243</v>
      </c>
      <c r="B69" s="388"/>
      <c r="C69" s="388"/>
      <c r="D69" s="389"/>
      <c r="E69" s="57">
        <f>E5+E9+E13+E18+E28+E33+E39+E45+E50+E54+E59+E62</f>
        <v>10409581</v>
      </c>
      <c r="F69" s="57">
        <f>F5+F9+F13+F18+F28+F33+F39+F45+F50+F54+F59+F62</f>
        <v>4691371</v>
      </c>
      <c r="G69" s="63">
        <f>F69/E69%</f>
        <v>45.067817811302874</v>
      </c>
    </row>
  </sheetData>
  <sheetProtection/>
  <mergeCells count="3">
    <mergeCell ref="F1:G1"/>
    <mergeCell ref="A2:G2"/>
    <mergeCell ref="A69:D69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66" r:id="rId1"/>
  <rowBreaks count="1" manualBreakCount="1">
    <brk id="44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3"/>
  </sheetPr>
  <dimension ref="A1:L293"/>
  <sheetViews>
    <sheetView tabSelected="1" zoomScale="120" zoomScaleNormal="120" zoomScalePageLayoutView="0" workbookViewId="0" topLeftCell="A1">
      <selection activeCell="K26" sqref="K26"/>
    </sheetView>
  </sheetViews>
  <sheetFormatPr defaultColWidth="9.00390625" defaultRowHeight="12.75"/>
  <cols>
    <col min="1" max="1" width="5.375" style="116" bestFit="1" customWidth="1"/>
    <col min="2" max="2" width="9.00390625" style="107" bestFit="1" customWidth="1"/>
    <col min="3" max="3" width="10.625" style="124" customWidth="1"/>
    <col min="4" max="4" width="46.75390625" style="107" customWidth="1"/>
    <col min="5" max="5" width="20.625" style="107" bestFit="1" customWidth="1"/>
    <col min="6" max="6" width="18.625" style="106" bestFit="1" customWidth="1"/>
    <col min="7" max="7" width="13.375" style="107" bestFit="1" customWidth="1"/>
    <col min="8" max="16384" width="9.125" style="107" customWidth="1"/>
  </cols>
  <sheetData>
    <row r="1" spans="1:7" s="115" customFormat="1" ht="39" customHeight="1">
      <c r="A1" s="110"/>
      <c r="B1" s="110"/>
      <c r="C1" s="128"/>
      <c r="D1" s="110"/>
      <c r="E1" s="435" t="s">
        <v>437</v>
      </c>
      <c r="F1" s="435"/>
      <c r="G1" s="435"/>
    </row>
    <row r="2" spans="1:12" ht="32.25" customHeight="1" thickBot="1">
      <c r="A2" s="129"/>
      <c r="B2" s="436" t="s">
        <v>414</v>
      </c>
      <c r="C2" s="436"/>
      <c r="D2" s="436"/>
      <c r="E2" s="436"/>
      <c r="F2" s="436"/>
      <c r="G2" s="436"/>
      <c r="L2" s="270"/>
    </row>
    <row r="3" spans="1:7" s="329" customFormat="1" ht="27.75" customHeight="1" thickBot="1">
      <c r="A3" s="327" t="s">
        <v>1</v>
      </c>
      <c r="B3" s="138" t="s">
        <v>2</v>
      </c>
      <c r="C3" s="328" t="s">
        <v>3</v>
      </c>
      <c r="D3" s="139" t="s">
        <v>4</v>
      </c>
      <c r="E3" s="139" t="s">
        <v>5</v>
      </c>
      <c r="F3" s="139" t="s">
        <v>6</v>
      </c>
      <c r="G3" s="140" t="s">
        <v>7</v>
      </c>
    </row>
    <row r="4" spans="1:7" ht="21" customHeight="1">
      <c r="A4" s="86" t="s">
        <v>8</v>
      </c>
      <c r="B4" s="86"/>
      <c r="C4" s="117"/>
      <c r="D4" s="202" t="s">
        <v>9</v>
      </c>
      <c r="E4" s="98">
        <f>E5+E7</f>
        <v>324505</v>
      </c>
      <c r="F4" s="98">
        <f>F5+F7</f>
        <v>256260</v>
      </c>
      <c r="G4" s="99">
        <f>F4/E4%</f>
        <v>78.96950740358392</v>
      </c>
    </row>
    <row r="5" spans="1:7" s="108" customFormat="1" ht="19.5" customHeight="1">
      <c r="A5" s="65"/>
      <c r="B5" s="66" t="s">
        <v>233</v>
      </c>
      <c r="C5" s="118"/>
      <c r="D5" s="131" t="s">
        <v>234</v>
      </c>
      <c r="E5" s="68">
        <f>E6</f>
        <v>250000</v>
      </c>
      <c r="F5" s="68">
        <f>F6</f>
        <v>220025</v>
      </c>
      <c r="G5" s="105">
        <f>F5/E5%</f>
        <v>88.01</v>
      </c>
    </row>
    <row r="6" spans="1:9" s="108" customFormat="1" ht="59.25" customHeight="1">
      <c r="A6" s="65"/>
      <c r="B6" s="66"/>
      <c r="C6" s="118">
        <v>2830</v>
      </c>
      <c r="D6" s="131" t="s">
        <v>235</v>
      </c>
      <c r="E6" s="68">
        <v>250000</v>
      </c>
      <c r="F6" s="68">
        <v>220025</v>
      </c>
      <c r="G6" s="99"/>
      <c r="I6" s="160"/>
    </row>
    <row r="7" spans="1:7" s="108" customFormat="1" ht="15.75">
      <c r="A7" s="65"/>
      <c r="B7" s="66" t="s">
        <v>282</v>
      </c>
      <c r="C7" s="118"/>
      <c r="D7" s="131" t="s">
        <v>36</v>
      </c>
      <c r="E7" s="68">
        <f>E8+E9</f>
        <v>74505</v>
      </c>
      <c r="F7" s="68">
        <f>F8+F9</f>
        <v>36235</v>
      </c>
      <c r="G7" s="105">
        <f>F7/E7%</f>
        <v>48.63431984430576</v>
      </c>
    </row>
    <row r="8" spans="1:9" s="108" customFormat="1" ht="15.75">
      <c r="A8" s="65"/>
      <c r="B8" s="66"/>
      <c r="C8" s="121" t="s">
        <v>154</v>
      </c>
      <c r="D8" s="131" t="s">
        <v>145</v>
      </c>
      <c r="E8" s="68">
        <v>62274</v>
      </c>
      <c r="F8" s="109">
        <v>31138</v>
      </c>
      <c r="G8" s="99"/>
      <c r="I8" s="160"/>
    </row>
    <row r="9" spans="1:9" s="108" customFormat="1" ht="15.75">
      <c r="A9" s="65"/>
      <c r="B9" s="66"/>
      <c r="C9" s="122" t="s">
        <v>187</v>
      </c>
      <c r="D9" s="131" t="s">
        <v>146</v>
      </c>
      <c r="E9" s="68">
        <v>12231</v>
      </c>
      <c r="F9" s="68">
        <v>5097</v>
      </c>
      <c r="G9" s="99"/>
      <c r="I9" s="160"/>
    </row>
    <row r="10" spans="1:7" s="108" customFormat="1" ht="15.75">
      <c r="A10" s="75" t="s">
        <v>30</v>
      </c>
      <c r="B10" s="75"/>
      <c r="C10" s="119"/>
      <c r="D10" s="203" t="s">
        <v>61</v>
      </c>
      <c r="E10" s="77">
        <f>E11+E13</f>
        <v>113000</v>
      </c>
      <c r="F10" s="77">
        <f>F11+F13</f>
        <v>21023</v>
      </c>
      <c r="G10" s="99">
        <f>F10/E10%</f>
        <v>18.60442477876106</v>
      </c>
    </row>
    <row r="11" spans="1:7" ht="15">
      <c r="A11" s="66"/>
      <c r="B11" s="66" t="s">
        <v>101</v>
      </c>
      <c r="C11" s="118"/>
      <c r="D11" s="131" t="s">
        <v>102</v>
      </c>
      <c r="E11" s="68">
        <f>E12</f>
        <v>47000</v>
      </c>
      <c r="F11" s="68">
        <f>F12</f>
        <v>21023</v>
      </c>
      <c r="G11" s="105">
        <f>F11/E11%</f>
        <v>44.729787234042554</v>
      </c>
    </row>
    <row r="12" spans="1:7" s="108" customFormat="1" ht="15.75">
      <c r="A12" s="66"/>
      <c r="B12" s="66"/>
      <c r="C12" s="118">
        <v>3030</v>
      </c>
      <c r="D12" s="131" t="s">
        <v>191</v>
      </c>
      <c r="E12" s="68">
        <v>47000</v>
      </c>
      <c r="F12" s="68">
        <v>21023</v>
      </c>
      <c r="G12" s="105"/>
    </row>
    <row r="13" spans="1:7" ht="15">
      <c r="A13" s="65"/>
      <c r="B13" s="66" t="s">
        <v>31</v>
      </c>
      <c r="C13" s="118"/>
      <c r="D13" s="131" t="s">
        <v>32</v>
      </c>
      <c r="E13" s="68">
        <f>E14</f>
        <v>66000</v>
      </c>
      <c r="F13" s="68">
        <f>F14</f>
        <v>0</v>
      </c>
      <c r="G13" s="105">
        <f>F13/E13%</f>
        <v>0</v>
      </c>
    </row>
    <row r="14" spans="1:7" ht="15.75" customHeight="1">
      <c r="A14" s="65"/>
      <c r="B14" s="66"/>
      <c r="C14" s="118" t="s">
        <v>186</v>
      </c>
      <c r="D14" s="131" t="s">
        <v>153</v>
      </c>
      <c r="E14" s="68">
        <v>66000</v>
      </c>
      <c r="F14" s="68"/>
      <c r="G14" s="99"/>
    </row>
    <row r="15" spans="1:7" ht="15.75" customHeight="1">
      <c r="A15" s="75" t="s">
        <v>49</v>
      </c>
      <c r="B15" s="75"/>
      <c r="C15" s="120"/>
      <c r="D15" s="203" t="s">
        <v>62</v>
      </c>
      <c r="E15" s="77">
        <f>E16+E27</f>
        <v>36822250</v>
      </c>
      <c r="F15" s="77">
        <f>F16+F27</f>
        <v>3311252</v>
      </c>
      <c r="G15" s="64">
        <f>F15/E15%</f>
        <v>8.992530331525098</v>
      </c>
    </row>
    <row r="16" spans="1:7" s="108" customFormat="1" ht="21" customHeight="1">
      <c r="A16" s="66"/>
      <c r="B16" s="66" t="s">
        <v>50</v>
      </c>
      <c r="C16" s="121"/>
      <c r="D16" s="131" t="s">
        <v>63</v>
      </c>
      <c r="E16" s="68">
        <f>E17+E18+E19+E20+E21+E22+E23+E24+E25+E26</f>
        <v>36822134</v>
      </c>
      <c r="F16" s="68">
        <f>F17+F18+F19+F20+F21+F22+F23+F24+F25+F26</f>
        <v>3311252</v>
      </c>
      <c r="G16" s="194">
        <f>F16/E16%</f>
        <v>8.992558660505662</v>
      </c>
    </row>
    <row r="17" spans="1:7" s="108" customFormat="1" ht="57">
      <c r="A17" s="66"/>
      <c r="B17" s="66"/>
      <c r="C17" s="121" t="s">
        <v>120</v>
      </c>
      <c r="D17" s="131" t="s">
        <v>188</v>
      </c>
      <c r="E17" s="68">
        <v>480000</v>
      </c>
      <c r="F17" s="68">
        <v>397200</v>
      </c>
      <c r="G17" s="99"/>
    </row>
    <row r="18" spans="1:7" s="108" customFormat="1" ht="31.5" customHeight="1">
      <c r="A18" s="66"/>
      <c r="B18" s="66"/>
      <c r="C18" s="121" t="s">
        <v>192</v>
      </c>
      <c r="D18" s="131" t="s">
        <v>193</v>
      </c>
      <c r="E18" s="68">
        <v>60000</v>
      </c>
      <c r="F18" s="68">
        <v>19249</v>
      </c>
      <c r="G18" s="99"/>
    </row>
    <row r="19" spans="1:7" ht="15.75">
      <c r="A19" s="66"/>
      <c r="B19" s="66"/>
      <c r="C19" s="121" t="s">
        <v>154</v>
      </c>
      <c r="D19" s="131" t="s">
        <v>145</v>
      </c>
      <c r="E19" s="68">
        <v>2029515</v>
      </c>
      <c r="F19" s="109">
        <v>920917</v>
      </c>
      <c r="G19" s="99"/>
    </row>
    <row r="20" spans="1:7" s="108" customFormat="1" ht="15.75">
      <c r="A20" s="66"/>
      <c r="B20" s="66"/>
      <c r="C20" s="121" t="s">
        <v>155</v>
      </c>
      <c r="D20" s="131" t="s">
        <v>156</v>
      </c>
      <c r="E20" s="68">
        <v>123406</v>
      </c>
      <c r="F20" s="68">
        <v>120603</v>
      </c>
      <c r="G20" s="99"/>
    </row>
    <row r="21" spans="1:7" ht="15.75">
      <c r="A21" s="66"/>
      <c r="B21" s="66"/>
      <c r="C21" s="122" t="s">
        <v>187</v>
      </c>
      <c r="D21" s="131" t="s">
        <v>146</v>
      </c>
      <c r="E21" s="68">
        <v>402990</v>
      </c>
      <c r="F21" s="68">
        <v>172175</v>
      </c>
      <c r="G21" s="99"/>
    </row>
    <row r="22" spans="1:7" ht="15.75">
      <c r="A22" s="66"/>
      <c r="B22" s="66"/>
      <c r="C22" s="122" t="s">
        <v>115</v>
      </c>
      <c r="D22" s="131" t="s">
        <v>116</v>
      </c>
      <c r="E22" s="68">
        <v>5000</v>
      </c>
      <c r="F22" s="68"/>
      <c r="G22" s="99"/>
    </row>
    <row r="23" spans="1:7" ht="24.75" customHeight="1">
      <c r="A23" s="66"/>
      <c r="B23" s="66"/>
      <c r="C23" s="122" t="s">
        <v>171</v>
      </c>
      <c r="D23" s="131" t="s">
        <v>153</v>
      </c>
      <c r="E23" s="68">
        <v>7457300</v>
      </c>
      <c r="F23" s="68">
        <v>1165780</v>
      </c>
      <c r="G23" s="99"/>
    </row>
    <row r="24" spans="1:7" ht="35.25" customHeight="1">
      <c r="A24" s="66"/>
      <c r="B24" s="66"/>
      <c r="C24" s="122" t="s">
        <v>175</v>
      </c>
      <c r="D24" s="131" t="s">
        <v>149</v>
      </c>
      <c r="E24" s="68">
        <v>25023923</v>
      </c>
      <c r="F24" s="68">
        <v>515328</v>
      </c>
      <c r="G24" s="99"/>
    </row>
    <row r="25" spans="1:7" ht="45.75" customHeight="1">
      <c r="A25" s="66"/>
      <c r="B25" s="66"/>
      <c r="C25" s="122" t="s">
        <v>225</v>
      </c>
      <c r="D25" s="131" t="s">
        <v>150</v>
      </c>
      <c r="E25" s="68">
        <v>540000</v>
      </c>
      <c r="F25" s="68">
        <v>0</v>
      </c>
      <c r="G25" s="99"/>
    </row>
    <row r="26" spans="1:7" ht="57">
      <c r="A26" s="66"/>
      <c r="B26" s="66"/>
      <c r="C26" s="122" t="s">
        <v>314</v>
      </c>
      <c r="D26" s="131" t="s">
        <v>393</v>
      </c>
      <c r="E26" s="68">
        <v>700000</v>
      </c>
      <c r="F26" s="68">
        <v>0</v>
      </c>
      <c r="G26" s="99"/>
    </row>
    <row r="27" spans="1:7" s="108" customFormat="1" ht="21" customHeight="1">
      <c r="A27" s="66"/>
      <c r="B27" s="66" t="s">
        <v>283</v>
      </c>
      <c r="C27" s="121"/>
      <c r="D27" s="131" t="s">
        <v>36</v>
      </c>
      <c r="E27" s="68">
        <f>E28+E29</f>
        <v>116</v>
      </c>
      <c r="F27" s="68">
        <f>F28+F29</f>
        <v>0</v>
      </c>
      <c r="G27" s="194">
        <f>F27/E27%</f>
        <v>0</v>
      </c>
    </row>
    <row r="28" spans="1:7" ht="15.75" customHeight="1">
      <c r="A28" s="66"/>
      <c r="B28" s="66"/>
      <c r="C28" s="121" t="s">
        <v>154</v>
      </c>
      <c r="D28" s="131" t="s">
        <v>145</v>
      </c>
      <c r="E28" s="68">
        <v>97</v>
      </c>
      <c r="F28" s="109">
        <v>0</v>
      </c>
      <c r="G28" s="99"/>
    </row>
    <row r="29" spans="1:7" ht="15.75" customHeight="1">
      <c r="A29" s="66"/>
      <c r="B29" s="66"/>
      <c r="C29" s="122" t="s">
        <v>187</v>
      </c>
      <c r="D29" s="131" t="s">
        <v>146</v>
      </c>
      <c r="E29" s="68">
        <v>19</v>
      </c>
      <c r="F29" s="68">
        <v>0</v>
      </c>
      <c r="G29" s="99"/>
    </row>
    <row r="30" spans="1:7" ht="18.75" customHeight="1">
      <c r="A30" s="70" t="s">
        <v>182</v>
      </c>
      <c r="B30" s="70"/>
      <c r="C30" s="125"/>
      <c r="D30" s="203" t="s">
        <v>184</v>
      </c>
      <c r="E30" s="73">
        <f>E31</f>
        <v>22000</v>
      </c>
      <c r="F30" s="73">
        <f>F31</f>
        <v>5596</v>
      </c>
      <c r="G30" s="126">
        <f>F30/E30%</f>
        <v>25.436363636363637</v>
      </c>
    </row>
    <row r="31" spans="1:7" ht="39" customHeight="1">
      <c r="A31" s="66"/>
      <c r="B31" s="66" t="s">
        <v>183</v>
      </c>
      <c r="C31" s="121"/>
      <c r="D31" s="131" t="s">
        <v>185</v>
      </c>
      <c r="E31" s="68">
        <f>E32</f>
        <v>22000</v>
      </c>
      <c r="F31" s="68">
        <f>F32</f>
        <v>5596</v>
      </c>
      <c r="G31" s="105">
        <f>F31/E31%</f>
        <v>25.436363636363637</v>
      </c>
    </row>
    <row r="32" spans="1:7" ht="18.75" customHeight="1">
      <c r="A32" s="66"/>
      <c r="B32" s="66"/>
      <c r="C32" s="121" t="s">
        <v>390</v>
      </c>
      <c r="D32" s="131" t="s">
        <v>147</v>
      </c>
      <c r="E32" s="68">
        <v>22000</v>
      </c>
      <c r="F32" s="68">
        <v>5596</v>
      </c>
      <c r="G32" s="99"/>
    </row>
    <row r="33" spans="1:7" ht="15.75">
      <c r="A33" s="92" t="s">
        <v>10</v>
      </c>
      <c r="B33" s="92"/>
      <c r="C33" s="119"/>
      <c r="D33" s="203" t="s">
        <v>12</v>
      </c>
      <c r="E33" s="77">
        <f>E34</f>
        <v>930646</v>
      </c>
      <c r="F33" s="77">
        <f>F34</f>
        <v>256678</v>
      </c>
      <c r="G33" s="64">
        <f>F33/E33%</f>
        <v>27.580626790423</v>
      </c>
    </row>
    <row r="34" spans="1:7" ht="15">
      <c r="A34" s="91"/>
      <c r="B34" s="66" t="s">
        <v>11</v>
      </c>
      <c r="C34" s="118"/>
      <c r="D34" s="131" t="s">
        <v>13</v>
      </c>
      <c r="E34" s="68">
        <f>E35+E36+E37</f>
        <v>930646</v>
      </c>
      <c r="F34" s="68">
        <f>F35+F36+F37</f>
        <v>256678</v>
      </c>
      <c r="G34" s="194">
        <f>F34/E34%</f>
        <v>27.580626790423</v>
      </c>
    </row>
    <row r="35" spans="1:7" ht="15.75" customHeight="1">
      <c r="A35" s="66"/>
      <c r="B35" s="66"/>
      <c r="C35" s="121" t="s">
        <v>154</v>
      </c>
      <c r="D35" s="131" t="s">
        <v>145</v>
      </c>
      <c r="E35" s="68">
        <v>159458</v>
      </c>
      <c r="F35" s="109">
        <v>79729</v>
      </c>
      <c r="G35" s="99"/>
    </row>
    <row r="36" spans="1:7" ht="15.75" customHeight="1">
      <c r="A36" s="66"/>
      <c r="B36" s="66"/>
      <c r="C36" s="122" t="s">
        <v>187</v>
      </c>
      <c r="D36" s="131" t="s">
        <v>146</v>
      </c>
      <c r="E36" s="68">
        <v>31318</v>
      </c>
      <c r="F36" s="68">
        <v>13049</v>
      </c>
      <c r="G36" s="99"/>
    </row>
    <row r="37" spans="1:7" ht="19.5" customHeight="1">
      <c r="A37" s="91"/>
      <c r="B37" s="66"/>
      <c r="C37" s="123" t="s">
        <v>315</v>
      </c>
      <c r="D37" s="131" t="s">
        <v>147</v>
      </c>
      <c r="E37" s="68">
        <v>739870</v>
      </c>
      <c r="F37" s="68">
        <v>163900</v>
      </c>
      <c r="G37" s="100"/>
    </row>
    <row r="38" spans="1:7" ht="15.75">
      <c r="A38" s="75" t="s">
        <v>14</v>
      </c>
      <c r="B38" s="75"/>
      <c r="C38" s="119"/>
      <c r="D38" s="204" t="s">
        <v>15</v>
      </c>
      <c r="E38" s="77">
        <f>E39+E49</f>
        <v>8601713</v>
      </c>
      <c r="F38" s="77">
        <f>F39+F49</f>
        <v>3294070</v>
      </c>
      <c r="G38" s="94">
        <f>F38/E38%</f>
        <v>38.295511603328315</v>
      </c>
    </row>
    <row r="39" spans="1:7" ht="15">
      <c r="A39" s="66"/>
      <c r="B39" s="66" t="s">
        <v>114</v>
      </c>
      <c r="C39" s="118"/>
      <c r="D39" s="131" t="s">
        <v>313</v>
      </c>
      <c r="E39" s="68">
        <f>E40+E41+E42+E43+E44+E45+E46+E47+E48</f>
        <v>7772309</v>
      </c>
      <c r="F39" s="68">
        <f>F40+F41+F42+F43+F44+F45+F46+F47+F48</f>
        <v>2893751</v>
      </c>
      <c r="G39" s="157">
        <f>F39/E39%</f>
        <v>37.231548565554974</v>
      </c>
    </row>
    <row r="40" spans="1:7" ht="36" customHeight="1">
      <c r="A40" s="66"/>
      <c r="B40" s="66"/>
      <c r="C40" s="118">
        <v>3020</v>
      </c>
      <c r="D40" s="131" t="s">
        <v>193</v>
      </c>
      <c r="E40" s="68">
        <v>19300</v>
      </c>
      <c r="F40" s="68">
        <v>4991</v>
      </c>
      <c r="G40" s="100"/>
    </row>
    <row r="41" spans="1:7" ht="32.25" customHeight="1">
      <c r="A41" s="66"/>
      <c r="B41" s="66"/>
      <c r="C41" s="121" t="s">
        <v>154</v>
      </c>
      <c r="D41" s="131" t="s">
        <v>145</v>
      </c>
      <c r="E41" s="68">
        <v>3321000</v>
      </c>
      <c r="F41" s="68">
        <v>1702205</v>
      </c>
      <c r="G41" s="100"/>
    </row>
    <row r="42" spans="1:7" ht="32.25" customHeight="1">
      <c r="A42" s="66"/>
      <c r="B42" s="66"/>
      <c r="C42" s="121" t="s">
        <v>155</v>
      </c>
      <c r="D42" s="131" t="s">
        <v>156</v>
      </c>
      <c r="E42" s="68">
        <v>241000</v>
      </c>
      <c r="F42" s="68">
        <v>240931</v>
      </c>
      <c r="G42" s="100"/>
    </row>
    <row r="43" spans="1:7" s="108" customFormat="1" ht="24.75" customHeight="1">
      <c r="A43" s="66"/>
      <c r="B43" s="66"/>
      <c r="C43" s="122" t="s">
        <v>187</v>
      </c>
      <c r="D43" s="131" t="s">
        <v>146</v>
      </c>
      <c r="E43" s="68">
        <v>657500</v>
      </c>
      <c r="F43" s="68">
        <v>346247</v>
      </c>
      <c r="G43" s="100"/>
    </row>
    <row r="44" spans="1:7" ht="28.5" customHeight="1">
      <c r="A44" s="66"/>
      <c r="B44" s="66"/>
      <c r="C44" s="118">
        <v>4170</v>
      </c>
      <c r="D44" s="131" t="s">
        <v>116</v>
      </c>
      <c r="E44" s="68">
        <v>116000</v>
      </c>
      <c r="F44" s="68">
        <v>57208</v>
      </c>
      <c r="G44" s="100"/>
    </row>
    <row r="45" spans="1:7" s="108" customFormat="1" ht="34.5" customHeight="1">
      <c r="A45" s="66"/>
      <c r="B45" s="66"/>
      <c r="C45" s="123" t="s">
        <v>274</v>
      </c>
      <c r="D45" s="131" t="s">
        <v>147</v>
      </c>
      <c r="E45" s="68">
        <v>1355900</v>
      </c>
      <c r="F45" s="68">
        <v>512353</v>
      </c>
      <c r="G45" s="100"/>
    </row>
    <row r="46" spans="1:7" s="108" customFormat="1" ht="29.25" customHeight="1">
      <c r="A46" s="66"/>
      <c r="B46" s="66"/>
      <c r="C46" s="122" t="s">
        <v>391</v>
      </c>
      <c r="D46" s="131" t="s">
        <v>149</v>
      </c>
      <c r="E46" s="68">
        <v>1599660</v>
      </c>
      <c r="F46" s="68"/>
      <c r="G46" s="100"/>
    </row>
    <row r="47" spans="1:7" s="108" customFormat="1" ht="30.75" customHeight="1">
      <c r="A47" s="66"/>
      <c r="B47" s="66"/>
      <c r="C47" s="122" t="s">
        <v>392</v>
      </c>
      <c r="D47" s="131" t="s">
        <v>149</v>
      </c>
      <c r="E47" s="68">
        <v>292949</v>
      </c>
      <c r="F47" s="68"/>
      <c r="G47" s="100"/>
    </row>
    <row r="48" spans="1:7" ht="28.5">
      <c r="A48" s="66"/>
      <c r="B48" s="66"/>
      <c r="C48" s="118">
        <v>6060</v>
      </c>
      <c r="D48" s="131" t="s">
        <v>150</v>
      </c>
      <c r="E48" s="68">
        <v>169000</v>
      </c>
      <c r="F48" s="68">
        <v>29816</v>
      </c>
      <c r="G48" s="100"/>
    </row>
    <row r="49" spans="1:7" ht="24" customHeight="1">
      <c r="A49" s="66"/>
      <c r="B49" s="66" t="s">
        <v>16</v>
      </c>
      <c r="C49" s="118"/>
      <c r="D49" s="205" t="s">
        <v>17</v>
      </c>
      <c r="E49" s="68">
        <f>E50+E51+E52+E53+E54+E55</f>
        <v>829404</v>
      </c>
      <c r="F49" s="68">
        <f>F50+F51+F52+F53+F54+F55</f>
        <v>400319</v>
      </c>
      <c r="G49" s="195">
        <f>F49/E49%</f>
        <v>48.26586319815192</v>
      </c>
    </row>
    <row r="50" spans="1:7" ht="32.25" customHeight="1">
      <c r="A50" s="66"/>
      <c r="B50" s="66"/>
      <c r="C50" s="118">
        <v>3020</v>
      </c>
      <c r="D50" s="131" t="s">
        <v>193</v>
      </c>
      <c r="E50" s="68">
        <v>1500</v>
      </c>
      <c r="F50" s="68">
        <v>1063</v>
      </c>
      <c r="G50" s="100"/>
    </row>
    <row r="51" spans="1:7" ht="27" customHeight="1">
      <c r="A51" s="66"/>
      <c r="B51" s="66"/>
      <c r="C51" s="122" t="s">
        <v>154</v>
      </c>
      <c r="D51" s="131" t="s">
        <v>145</v>
      </c>
      <c r="E51" s="68">
        <v>87208</v>
      </c>
      <c r="F51" s="68">
        <v>39864</v>
      </c>
      <c r="G51" s="100"/>
    </row>
    <row r="52" spans="1:7" ht="30.75" customHeight="1">
      <c r="A52" s="66"/>
      <c r="B52" s="66"/>
      <c r="C52" s="122" t="s">
        <v>316</v>
      </c>
      <c r="D52" s="131" t="s">
        <v>457</v>
      </c>
      <c r="E52" s="68">
        <v>482141</v>
      </c>
      <c r="F52" s="68">
        <v>220501</v>
      </c>
      <c r="G52" s="100"/>
    </row>
    <row r="53" spans="1:7" ht="30.75" customHeight="1">
      <c r="A53" s="66"/>
      <c r="B53" s="66"/>
      <c r="C53" s="122" t="s">
        <v>155</v>
      </c>
      <c r="D53" s="131" t="s">
        <v>156</v>
      </c>
      <c r="E53" s="68">
        <v>40139</v>
      </c>
      <c r="F53" s="68">
        <v>39331</v>
      </c>
      <c r="G53" s="100"/>
    </row>
    <row r="54" spans="1:7" ht="24" customHeight="1">
      <c r="A54" s="66"/>
      <c r="B54" s="66"/>
      <c r="C54" s="122" t="s">
        <v>187</v>
      </c>
      <c r="D54" s="131" t="s">
        <v>146</v>
      </c>
      <c r="E54" s="68">
        <v>112416</v>
      </c>
      <c r="F54" s="68">
        <v>45493</v>
      </c>
      <c r="G54" s="100"/>
    </row>
    <row r="55" spans="1:7" ht="26.25" customHeight="1">
      <c r="A55" s="66"/>
      <c r="B55" s="66"/>
      <c r="C55" s="123" t="s">
        <v>171</v>
      </c>
      <c r="D55" s="205" t="s">
        <v>147</v>
      </c>
      <c r="E55" s="68">
        <v>106000</v>
      </c>
      <c r="F55" s="68">
        <v>54067</v>
      </c>
      <c r="G55" s="100"/>
    </row>
    <row r="56" spans="1:7" ht="30.75" customHeight="1">
      <c r="A56" s="75" t="s">
        <v>18</v>
      </c>
      <c r="B56" s="75"/>
      <c r="C56" s="119"/>
      <c r="D56" s="203" t="s">
        <v>19</v>
      </c>
      <c r="E56" s="77">
        <f>E57+E61+E74+E78+E84</f>
        <v>26309913</v>
      </c>
      <c r="F56" s="77">
        <f>F57+F61+F74+F78+F84</f>
        <v>9267464</v>
      </c>
      <c r="G56" s="94">
        <f>F56/E56%</f>
        <v>35.22422898167698</v>
      </c>
    </row>
    <row r="57" spans="1:7" s="108" customFormat="1" ht="15.75">
      <c r="A57" s="66"/>
      <c r="B57" s="66" t="s">
        <v>72</v>
      </c>
      <c r="C57" s="118"/>
      <c r="D57" s="205" t="s">
        <v>73</v>
      </c>
      <c r="E57" s="68">
        <f>E58+E59+E60</f>
        <v>792000</v>
      </c>
      <c r="F57" s="68">
        <f>F58+F59+F60</f>
        <v>394022</v>
      </c>
      <c r="G57" s="157">
        <f>F57/E57%</f>
        <v>49.75025252525253</v>
      </c>
    </row>
    <row r="58" spans="1:7" s="108" customFormat="1" ht="15.75">
      <c r="A58" s="66"/>
      <c r="B58" s="66"/>
      <c r="C58" s="118">
        <v>3030</v>
      </c>
      <c r="D58" s="131" t="s">
        <v>194</v>
      </c>
      <c r="E58" s="68">
        <v>702400</v>
      </c>
      <c r="F58" s="68">
        <v>343495</v>
      </c>
      <c r="G58" s="157"/>
    </row>
    <row r="59" spans="1:7" s="108" customFormat="1" ht="15.75">
      <c r="A59" s="66"/>
      <c r="B59" s="66"/>
      <c r="C59" s="118">
        <v>4170</v>
      </c>
      <c r="D59" s="131" t="s">
        <v>116</v>
      </c>
      <c r="E59" s="68">
        <v>2000</v>
      </c>
      <c r="F59" s="68">
        <v>800</v>
      </c>
      <c r="G59" s="157"/>
    </row>
    <row r="60" spans="1:7" ht="28.5" customHeight="1">
      <c r="A60" s="66"/>
      <c r="B60" s="66"/>
      <c r="C60" s="123" t="s">
        <v>277</v>
      </c>
      <c r="D60" s="205" t="s">
        <v>147</v>
      </c>
      <c r="E60" s="68">
        <v>87600</v>
      </c>
      <c r="F60" s="68">
        <v>49727</v>
      </c>
      <c r="G60" s="157"/>
    </row>
    <row r="61" spans="1:8" ht="21.75" customHeight="1">
      <c r="A61" s="66"/>
      <c r="B61" s="66" t="s">
        <v>52</v>
      </c>
      <c r="C61" s="118"/>
      <c r="D61" s="205" t="s">
        <v>64</v>
      </c>
      <c r="E61" s="68">
        <f>E62+E63+E64+E65+E66+E67+E68+E69+E70+E71+E72+E73</f>
        <v>22461974</v>
      </c>
      <c r="F61" s="68">
        <f>F62+F63+F64+F65+F66+F67+F68+F69+F70+F71+F72+F73</f>
        <v>8002405</v>
      </c>
      <c r="G61" s="157">
        <f>F61/E61%</f>
        <v>35.62645473634686</v>
      </c>
      <c r="H61" s="134"/>
    </row>
    <row r="62" spans="1:8" ht="73.5" customHeight="1">
      <c r="A62" s="66"/>
      <c r="B62" s="66"/>
      <c r="C62" s="118">
        <v>2360</v>
      </c>
      <c r="D62" s="319" t="s">
        <v>458</v>
      </c>
      <c r="E62" s="68">
        <v>40000</v>
      </c>
      <c r="F62" s="68">
        <v>10000</v>
      </c>
      <c r="G62" s="157"/>
      <c r="H62" s="134"/>
    </row>
    <row r="63" spans="1:7" ht="33" customHeight="1">
      <c r="A63" s="66"/>
      <c r="B63" s="66"/>
      <c r="C63" s="118">
        <v>3020</v>
      </c>
      <c r="D63" s="131" t="s">
        <v>193</v>
      </c>
      <c r="E63" s="68">
        <v>17000</v>
      </c>
      <c r="F63" s="68">
        <v>5231</v>
      </c>
      <c r="G63" s="100"/>
    </row>
    <row r="64" spans="1:7" ht="15.75">
      <c r="A64" s="66"/>
      <c r="B64" s="66"/>
      <c r="C64" s="118">
        <v>3030</v>
      </c>
      <c r="D64" s="131" t="s">
        <v>191</v>
      </c>
      <c r="E64" s="68">
        <v>1200</v>
      </c>
      <c r="F64" s="68">
        <v>740</v>
      </c>
      <c r="G64" s="100"/>
    </row>
    <row r="65" spans="1:7" ht="24" customHeight="1">
      <c r="A65" s="66"/>
      <c r="B65" s="66"/>
      <c r="C65" s="118">
        <v>3050</v>
      </c>
      <c r="D65" s="131" t="s">
        <v>195</v>
      </c>
      <c r="E65" s="68">
        <v>25176</v>
      </c>
      <c r="F65" s="68">
        <v>8269</v>
      </c>
      <c r="G65" s="100"/>
    </row>
    <row r="66" spans="1:7" ht="15.75">
      <c r="A66" s="66"/>
      <c r="B66" s="66"/>
      <c r="C66" s="122" t="s">
        <v>154</v>
      </c>
      <c r="D66" s="131" t="s">
        <v>145</v>
      </c>
      <c r="E66" s="68">
        <v>8971334</v>
      </c>
      <c r="F66" s="68">
        <v>4320507</v>
      </c>
      <c r="G66" s="100"/>
    </row>
    <row r="67" spans="1:7" ht="15.75">
      <c r="A67" s="66"/>
      <c r="B67" s="66"/>
      <c r="C67" s="122" t="s">
        <v>155</v>
      </c>
      <c r="D67" s="131" t="s">
        <v>156</v>
      </c>
      <c r="E67" s="68">
        <v>596605</v>
      </c>
      <c r="F67" s="68">
        <v>586180</v>
      </c>
      <c r="G67" s="100"/>
    </row>
    <row r="68" spans="1:7" ht="18.75" customHeight="1">
      <c r="A68" s="66"/>
      <c r="B68" s="66"/>
      <c r="C68" s="122" t="s">
        <v>187</v>
      </c>
      <c r="D68" s="131" t="s">
        <v>146</v>
      </c>
      <c r="E68" s="68">
        <v>1827301</v>
      </c>
      <c r="F68" s="68">
        <v>842876</v>
      </c>
      <c r="G68" s="100"/>
    </row>
    <row r="69" spans="1:7" ht="15.75">
      <c r="A69" s="66"/>
      <c r="B69" s="66"/>
      <c r="C69" s="118">
        <v>4170</v>
      </c>
      <c r="D69" s="131" t="s">
        <v>116</v>
      </c>
      <c r="E69" s="68">
        <v>50000</v>
      </c>
      <c r="F69" s="68">
        <v>30481</v>
      </c>
      <c r="G69" s="100"/>
    </row>
    <row r="70" spans="1:7" ht="25.5">
      <c r="A70" s="66"/>
      <c r="B70" s="66"/>
      <c r="C70" s="123" t="s">
        <v>275</v>
      </c>
      <c r="D70" s="205" t="s">
        <v>147</v>
      </c>
      <c r="E70" s="68">
        <v>3161000</v>
      </c>
      <c r="F70" s="68">
        <v>1140446</v>
      </c>
      <c r="G70" s="100"/>
    </row>
    <row r="71" spans="1:7" ht="30" customHeight="1">
      <c r="A71" s="66"/>
      <c r="B71" s="66"/>
      <c r="C71" s="123">
        <v>6050</v>
      </c>
      <c r="D71" s="131" t="s">
        <v>149</v>
      </c>
      <c r="E71" s="68">
        <v>4696598</v>
      </c>
      <c r="F71" s="68">
        <v>1000000</v>
      </c>
      <c r="G71" s="100"/>
    </row>
    <row r="72" spans="1:7" ht="56.25" customHeight="1">
      <c r="A72" s="66"/>
      <c r="B72" s="66"/>
      <c r="C72" s="118">
        <v>6060</v>
      </c>
      <c r="D72" s="131" t="s">
        <v>150</v>
      </c>
      <c r="E72" s="68">
        <v>235000</v>
      </c>
      <c r="F72" s="68">
        <v>57675</v>
      </c>
      <c r="G72" s="100"/>
    </row>
    <row r="73" spans="1:7" ht="72.75" customHeight="1">
      <c r="A73" s="66"/>
      <c r="B73" s="66"/>
      <c r="C73" s="118">
        <v>6610</v>
      </c>
      <c r="D73" s="131" t="s">
        <v>393</v>
      </c>
      <c r="E73" s="68">
        <v>2840760</v>
      </c>
      <c r="F73" s="68"/>
      <c r="G73" s="100"/>
    </row>
    <row r="74" spans="1:7" s="108" customFormat="1" ht="15.75">
      <c r="A74" s="66"/>
      <c r="B74" s="66" t="s">
        <v>20</v>
      </c>
      <c r="C74" s="118"/>
      <c r="D74" s="205" t="s">
        <v>21</v>
      </c>
      <c r="E74" s="68">
        <f>E75+E76+E77</f>
        <v>36053</v>
      </c>
      <c r="F74" s="68">
        <f>F75+F76+F77</f>
        <v>36053</v>
      </c>
      <c r="G74" s="104">
        <f>F74/E74%</f>
        <v>100.00000000000001</v>
      </c>
    </row>
    <row r="75" spans="1:7" ht="24" customHeight="1">
      <c r="A75" s="66"/>
      <c r="B75" s="66"/>
      <c r="C75" s="122" t="s">
        <v>187</v>
      </c>
      <c r="D75" s="131" t="s">
        <v>146</v>
      </c>
      <c r="E75" s="68">
        <v>3597</v>
      </c>
      <c r="F75" s="68">
        <v>3597</v>
      </c>
      <c r="G75" s="100"/>
    </row>
    <row r="76" spans="1:7" ht="30.75" customHeight="1">
      <c r="A76" s="66"/>
      <c r="B76" s="66"/>
      <c r="C76" s="118">
        <v>4170</v>
      </c>
      <c r="D76" s="131" t="s">
        <v>116</v>
      </c>
      <c r="E76" s="68">
        <v>23000</v>
      </c>
      <c r="F76" s="68">
        <v>23000</v>
      </c>
      <c r="G76" s="100"/>
    </row>
    <row r="77" spans="1:7" ht="20.25" customHeight="1">
      <c r="A77" s="66"/>
      <c r="B77" s="66"/>
      <c r="C77" s="123" t="s">
        <v>186</v>
      </c>
      <c r="D77" s="205" t="s">
        <v>147</v>
      </c>
      <c r="E77" s="68">
        <v>9456</v>
      </c>
      <c r="F77" s="68">
        <v>9456</v>
      </c>
      <c r="G77" s="100"/>
    </row>
    <row r="78" spans="1:7" ht="30" customHeight="1">
      <c r="A78" s="66"/>
      <c r="B78" s="66" t="s">
        <v>169</v>
      </c>
      <c r="C78" s="123"/>
      <c r="D78" s="131" t="s">
        <v>170</v>
      </c>
      <c r="E78" s="68">
        <f>E79+E80+E81+E82+E83</f>
        <v>478000</v>
      </c>
      <c r="F78" s="68">
        <f>F79+F80+F81+F82+F83</f>
        <v>92881</v>
      </c>
      <c r="G78" s="157">
        <f>F78/E78%</f>
        <v>19.431171548117156</v>
      </c>
    </row>
    <row r="79" spans="1:7" ht="30" customHeight="1">
      <c r="A79" s="66"/>
      <c r="B79" s="66"/>
      <c r="C79" s="123">
        <v>3040</v>
      </c>
      <c r="D79" s="131" t="s">
        <v>394</v>
      </c>
      <c r="E79" s="68">
        <v>30000</v>
      </c>
      <c r="F79" s="68"/>
      <c r="G79" s="157"/>
    </row>
    <row r="80" spans="1:7" ht="30" customHeight="1">
      <c r="A80" s="66"/>
      <c r="B80" s="66"/>
      <c r="C80" s="123">
        <v>4090</v>
      </c>
      <c r="D80" s="131" t="s">
        <v>395</v>
      </c>
      <c r="E80" s="68">
        <v>202</v>
      </c>
      <c r="F80" s="68"/>
      <c r="G80" s="157"/>
    </row>
    <row r="81" spans="1:7" ht="30" customHeight="1">
      <c r="A81" s="66"/>
      <c r="B81" s="66"/>
      <c r="C81" s="122" t="s">
        <v>187</v>
      </c>
      <c r="D81" s="131" t="s">
        <v>146</v>
      </c>
      <c r="E81" s="68">
        <v>316</v>
      </c>
      <c r="F81" s="68"/>
      <c r="G81" s="157"/>
    </row>
    <row r="82" spans="1:7" ht="30" customHeight="1">
      <c r="A82" s="66"/>
      <c r="B82" s="66"/>
      <c r="C82" s="123">
        <v>4170</v>
      </c>
      <c r="D82" s="131" t="s">
        <v>116</v>
      </c>
      <c r="E82" s="68">
        <v>5000</v>
      </c>
      <c r="F82" s="68">
        <v>599</v>
      </c>
      <c r="G82" s="100"/>
    </row>
    <row r="83" spans="1:7" ht="25.5">
      <c r="A83" s="66"/>
      <c r="B83" s="66"/>
      <c r="C83" s="123" t="s">
        <v>459</v>
      </c>
      <c r="D83" s="205" t="s">
        <v>147</v>
      </c>
      <c r="E83" s="68">
        <v>442482</v>
      </c>
      <c r="F83" s="68">
        <v>92282</v>
      </c>
      <c r="G83" s="100"/>
    </row>
    <row r="84" spans="1:7" ht="24.75" customHeight="1">
      <c r="A84" s="66"/>
      <c r="B84" s="66" t="s">
        <v>74</v>
      </c>
      <c r="C84" s="118"/>
      <c r="D84" s="205" t="s">
        <v>36</v>
      </c>
      <c r="E84" s="68">
        <f>E85+E86</f>
        <v>2541886</v>
      </c>
      <c r="F84" s="68">
        <f>F85+F86</f>
        <v>742103</v>
      </c>
      <c r="G84" s="157">
        <f>F84/E84%</f>
        <v>29.194975699146223</v>
      </c>
    </row>
    <row r="85" spans="1:7" ht="24.75" customHeight="1">
      <c r="A85" s="66"/>
      <c r="B85" s="66"/>
      <c r="C85" s="118">
        <v>4170</v>
      </c>
      <c r="D85" s="131" t="s">
        <v>116</v>
      </c>
      <c r="E85" s="68">
        <v>15000</v>
      </c>
      <c r="F85" s="68">
        <v>1950</v>
      </c>
      <c r="G85" s="100"/>
    </row>
    <row r="86" spans="1:7" ht="22.5" customHeight="1">
      <c r="A86" s="66"/>
      <c r="B86" s="66"/>
      <c r="C86" s="123" t="s">
        <v>276</v>
      </c>
      <c r="D86" s="205" t="s">
        <v>147</v>
      </c>
      <c r="E86" s="68">
        <v>2526886</v>
      </c>
      <c r="F86" s="68">
        <v>740153</v>
      </c>
      <c r="G86" s="100"/>
    </row>
    <row r="87" spans="1:7" ht="22.5" customHeight="1">
      <c r="A87" s="332" t="s">
        <v>353</v>
      </c>
      <c r="B87" s="332"/>
      <c r="C87" s="333"/>
      <c r="D87" s="350" t="s">
        <v>352</v>
      </c>
      <c r="E87" s="221">
        <f>E88</f>
        <v>3000</v>
      </c>
      <c r="F87" s="221">
        <f>F88</f>
        <v>0</v>
      </c>
      <c r="G87" s="351"/>
    </row>
    <row r="88" spans="1:7" ht="22.5" customHeight="1">
      <c r="A88" s="320"/>
      <c r="B88" s="320" t="s">
        <v>354</v>
      </c>
      <c r="C88" s="321"/>
      <c r="D88" s="322" t="s">
        <v>355</v>
      </c>
      <c r="E88" s="227">
        <f>E89</f>
        <v>3000</v>
      </c>
      <c r="F88" s="227">
        <f>F89</f>
        <v>0</v>
      </c>
      <c r="G88" s="323"/>
    </row>
    <row r="89" spans="1:7" ht="22.5" customHeight="1">
      <c r="A89" s="320"/>
      <c r="B89" s="320"/>
      <c r="C89" s="321">
        <v>4210</v>
      </c>
      <c r="D89" s="324" t="s">
        <v>147</v>
      </c>
      <c r="E89" s="227">
        <v>3000</v>
      </c>
      <c r="F89" s="227"/>
      <c r="G89" s="323"/>
    </row>
    <row r="90" spans="1:7" s="108" customFormat="1" ht="30">
      <c r="A90" s="75" t="s">
        <v>91</v>
      </c>
      <c r="B90" s="75"/>
      <c r="C90" s="119"/>
      <c r="D90" s="203" t="s">
        <v>92</v>
      </c>
      <c r="E90" s="77">
        <f>E91+E93+E95+E98</f>
        <v>144195</v>
      </c>
      <c r="F90" s="77">
        <f>F91+F93+F95+F98</f>
        <v>24403</v>
      </c>
      <c r="G90" s="94">
        <f>F90/E90%</f>
        <v>16.923610388709733</v>
      </c>
    </row>
    <row r="91" spans="1:7" s="108" customFormat="1" ht="28.5">
      <c r="A91" s="75"/>
      <c r="B91" s="102" t="s">
        <v>267</v>
      </c>
      <c r="C91" s="287"/>
      <c r="D91" s="131" t="s">
        <v>268</v>
      </c>
      <c r="E91" s="103">
        <f>E92</f>
        <v>45000</v>
      </c>
      <c r="F91" s="103">
        <f>F92</f>
        <v>0</v>
      </c>
      <c r="G91" s="157">
        <f>F91/E91%</f>
        <v>0</v>
      </c>
    </row>
    <row r="92" spans="1:7" s="108" customFormat="1" ht="15.75">
      <c r="A92" s="75"/>
      <c r="B92" s="102"/>
      <c r="C92" s="287">
        <v>4210</v>
      </c>
      <c r="D92" s="131" t="s">
        <v>147</v>
      </c>
      <c r="E92" s="103">
        <v>45000</v>
      </c>
      <c r="F92" s="103"/>
      <c r="G92" s="157"/>
    </row>
    <row r="93" spans="1:7" ht="19.5" customHeight="1">
      <c r="A93" s="66"/>
      <c r="B93" s="66" t="s">
        <v>160</v>
      </c>
      <c r="C93" s="118"/>
      <c r="D93" s="131" t="s">
        <v>161</v>
      </c>
      <c r="E93" s="68">
        <f>E94</f>
        <v>3000</v>
      </c>
      <c r="F93" s="68">
        <f>F94</f>
        <v>450</v>
      </c>
      <c r="G93" s="157">
        <f>F93/E93%</f>
        <v>15</v>
      </c>
    </row>
    <row r="94" spans="1:7" ht="15">
      <c r="A94" s="66"/>
      <c r="B94" s="66"/>
      <c r="C94" s="118">
        <v>4210</v>
      </c>
      <c r="D94" s="131" t="s">
        <v>147</v>
      </c>
      <c r="E94" s="68">
        <v>3000</v>
      </c>
      <c r="F94" s="68">
        <v>450</v>
      </c>
      <c r="G94" s="157"/>
    </row>
    <row r="95" spans="1:7" ht="19.5" customHeight="1">
      <c r="A95" s="66"/>
      <c r="B95" s="66" t="s">
        <v>173</v>
      </c>
      <c r="C95" s="118"/>
      <c r="D95" s="131" t="s">
        <v>174</v>
      </c>
      <c r="E95" s="68">
        <f>E96+E97</f>
        <v>10500</v>
      </c>
      <c r="F95" s="68">
        <f>F96+F97</f>
        <v>4280</v>
      </c>
      <c r="G95" s="157">
        <f>F95/E95%</f>
        <v>40.76190476190476</v>
      </c>
    </row>
    <row r="96" spans="1:7" ht="15">
      <c r="A96" s="66"/>
      <c r="B96" s="66"/>
      <c r="C96" s="123" t="s">
        <v>396</v>
      </c>
      <c r="D96" s="131" t="s">
        <v>147</v>
      </c>
      <c r="E96" s="68">
        <v>4500</v>
      </c>
      <c r="F96" s="68">
        <v>362</v>
      </c>
      <c r="G96" s="157"/>
    </row>
    <row r="97" spans="1:7" ht="28.5" customHeight="1">
      <c r="A97" s="66"/>
      <c r="B97" s="66"/>
      <c r="C97" s="123">
        <v>6060</v>
      </c>
      <c r="D97" s="131" t="s">
        <v>150</v>
      </c>
      <c r="E97" s="68">
        <v>6000</v>
      </c>
      <c r="F97" s="68">
        <v>3918</v>
      </c>
      <c r="G97" s="157"/>
    </row>
    <row r="98" spans="1:7" ht="15">
      <c r="A98" s="66"/>
      <c r="B98" s="66" t="s">
        <v>108</v>
      </c>
      <c r="C98" s="118"/>
      <c r="D98" s="131" t="s">
        <v>36</v>
      </c>
      <c r="E98" s="68">
        <f>E99+E100+E101</f>
        <v>85695</v>
      </c>
      <c r="F98" s="68">
        <f>F99+F100+F101</f>
        <v>19673</v>
      </c>
      <c r="G98" s="157">
        <f>F98/E98%</f>
        <v>22.956998658031388</v>
      </c>
    </row>
    <row r="99" spans="1:7" ht="32.25" customHeight="1">
      <c r="A99" s="66"/>
      <c r="B99" s="66"/>
      <c r="C99" s="121" t="s">
        <v>154</v>
      </c>
      <c r="D99" s="131" t="s">
        <v>145</v>
      </c>
      <c r="E99" s="68">
        <v>9357</v>
      </c>
      <c r="F99" s="68">
        <v>9357</v>
      </c>
      <c r="G99" s="100"/>
    </row>
    <row r="100" spans="1:7" ht="24" customHeight="1">
      <c r="A100" s="66"/>
      <c r="B100" s="66"/>
      <c r="C100" s="122" t="s">
        <v>187</v>
      </c>
      <c r="D100" s="131" t="s">
        <v>146</v>
      </c>
      <c r="E100" s="68">
        <v>1838</v>
      </c>
      <c r="F100" s="68">
        <v>1838</v>
      </c>
      <c r="G100" s="100"/>
    </row>
    <row r="101" spans="1:7" ht="33.75" customHeight="1">
      <c r="A101" s="66"/>
      <c r="B101" s="66"/>
      <c r="C101" s="123" t="s">
        <v>292</v>
      </c>
      <c r="D101" s="131" t="s">
        <v>147</v>
      </c>
      <c r="E101" s="68">
        <v>74500</v>
      </c>
      <c r="F101" s="68">
        <v>8478</v>
      </c>
      <c r="G101" s="157"/>
    </row>
    <row r="102" spans="1:7" ht="33.75" customHeight="1">
      <c r="A102" s="75" t="s">
        <v>297</v>
      </c>
      <c r="B102" s="75"/>
      <c r="C102" s="119"/>
      <c r="D102" s="203" t="s">
        <v>92</v>
      </c>
      <c r="E102" s="77">
        <f>E103</f>
        <v>313070</v>
      </c>
      <c r="F102" s="77">
        <f>F103</f>
        <v>143070</v>
      </c>
      <c r="G102" s="94">
        <f>F102/E102%</f>
        <v>45.69904494202575</v>
      </c>
    </row>
    <row r="103" spans="1:7" ht="33.75" customHeight="1">
      <c r="A103" s="66"/>
      <c r="B103" s="66" t="s">
        <v>299</v>
      </c>
      <c r="C103" s="123"/>
      <c r="D103" s="131" t="s">
        <v>300</v>
      </c>
      <c r="E103" s="68">
        <f>E104+E105+E106+E107</f>
        <v>313070</v>
      </c>
      <c r="F103" s="68">
        <f>F104+F105+F106+F107</f>
        <v>143070</v>
      </c>
      <c r="G103" s="157">
        <f>F103/E103%</f>
        <v>45.69904494202575</v>
      </c>
    </row>
    <row r="104" spans="1:7" ht="85.5" customHeight="1">
      <c r="A104" s="66"/>
      <c r="B104" s="66"/>
      <c r="C104" s="123">
        <v>2360</v>
      </c>
      <c r="D104" s="131" t="s">
        <v>318</v>
      </c>
      <c r="E104" s="68">
        <v>182178</v>
      </c>
      <c r="F104" s="68">
        <v>91089</v>
      </c>
      <c r="G104" s="157"/>
    </row>
    <row r="105" spans="1:7" ht="24.75" customHeight="1">
      <c r="A105" s="66"/>
      <c r="B105" s="66"/>
      <c r="C105" s="122" t="s">
        <v>187</v>
      </c>
      <c r="D105" s="131" t="s">
        <v>146</v>
      </c>
      <c r="E105" s="68">
        <v>1986</v>
      </c>
      <c r="F105" s="68">
        <v>680</v>
      </c>
      <c r="G105" s="157"/>
    </row>
    <row r="106" spans="1:7" ht="24.75" customHeight="1">
      <c r="A106" s="66"/>
      <c r="B106" s="66"/>
      <c r="C106" s="122" t="s">
        <v>115</v>
      </c>
      <c r="D106" s="131" t="s">
        <v>116</v>
      </c>
      <c r="E106" s="68">
        <v>10110</v>
      </c>
      <c r="F106" s="68">
        <v>4064</v>
      </c>
      <c r="G106" s="157"/>
    </row>
    <row r="107" spans="1:7" ht="15">
      <c r="A107" s="66"/>
      <c r="B107" s="66"/>
      <c r="C107" s="123" t="s">
        <v>319</v>
      </c>
      <c r="D107" s="131" t="s">
        <v>147</v>
      </c>
      <c r="E107" s="68">
        <v>118796</v>
      </c>
      <c r="F107" s="68">
        <v>47237</v>
      </c>
      <c r="G107" s="157"/>
    </row>
    <row r="108" spans="1:7" ht="30" customHeight="1">
      <c r="A108" s="75" t="s">
        <v>81</v>
      </c>
      <c r="B108" s="75"/>
      <c r="C108" s="119"/>
      <c r="D108" s="203" t="s">
        <v>141</v>
      </c>
      <c r="E108" s="77">
        <f>E109</f>
        <v>1635000</v>
      </c>
      <c r="F108" s="77">
        <f>F109</f>
        <v>810336</v>
      </c>
      <c r="G108" s="94">
        <f>F108/E108%</f>
        <v>49.56183486238532</v>
      </c>
    </row>
    <row r="109" spans="1:7" ht="45" customHeight="1">
      <c r="A109" s="66"/>
      <c r="B109" s="66" t="s">
        <v>82</v>
      </c>
      <c r="C109" s="118"/>
      <c r="D109" s="131" t="s">
        <v>83</v>
      </c>
      <c r="E109" s="68">
        <f>E110</f>
        <v>1635000</v>
      </c>
      <c r="F109" s="68">
        <f>F110</f>
        <v>810336</v>
      </c>
      <c r="G109" s="157">
        <f>F109/E109%</f>
        <v>49.56183486238532</v>
      </c>
    </row>
    <row r="110" spans="1:7" ht="57">
      <c r="A110" s="66"/>
      <c r="B110" s="66"/>
      <c r="C110" s="118">
        <v>8110</v>
      </c>
      <c r="D110" s="131" t="s">
        <v>196</v>
      </c>
      <c r="E110" s="68">
        <v>1635000</v>
      </c>
      <c r="F110" s="68">
        <v>810336</v>
      </c>
      <c r="G110" s="157"/>
    </row>
    <row r="111" spans="1:7" ht="19.5" customHeight="1">
      <c r="A111" s="75" t="s">
        <v>44</v>
      </c>
      <c r="B111" s="75"/>
      <c r="C111" s="119"/>
      <c r="D111" s="204" t="s">
        <v>45</v>
      </c>
      <c r="E111" s="77">
        <f>E112+E114+E117</f>
        <v>8596355</v>
      </c>
      <c r="F111" s="77">
        <f>F112+F114+F117</f>
        <v>3836000</v>
      </c>
      <c r="G111" s="94">
        <f>F111/E111%</f>
        <v>44.62356428974839</v>
      </c>
    </row>
    <row r="112" spans="1:7" ht="36" customHeight="1">
      <c r="A112" s="75"/>
      <c r="B112" s="102" t="s">
        <v>46</v>
      </c>
      <c r="C112" s="325"/>
      <c r="D112" s="101" t="s">
        <v>397</v>
      </c>
      <c r="E112" s="103">
        <f>E113</f>
        <v>38948</v>
      </c>
      <c r="F112" s="103">
        <f>F113</f>
        <v>38948</v>
      </c>
      <c r="G112" s="157">
        <f>F112/E112%</f>
        <v>100</v>
      </c>
    </row>
    <row r="113" spans="1:7" ht="33" customHeight="1">
      <c r="A113" s="75"/>
      <c r="B113" s="75"/>
      <c r="C113" s="287">
        <v>2940</v>
      </c>
      <c r="D113" s="101" t="s">
        <v>398</v>
      </c>
      <c r="E113" s="103">
        <v>38948</v>
      </c>
      <c r="F113" s="103">
        <v>38948</v>
      </c>
      <c r="G113" s="157"/>
    </row>
    <row r="114" spans="1:7" ht="19.5" customHeight="1">
      <c r="A114" s="66"/>
      <c r="B114" s="66" t="s">
        <v>84</v>
      </c>
      <c r="C114" s="118"/>
      <c r="D114" s="131" t="s">
        <v>85</v>
      </c>
      <c r="E114" s="68">
        <f>E115+E116</f>
        <v>963304</v>
      </c>
      <c r="F114" s="68">
        <f>F115+F116</f>
        <v>0</v>
      </c>
      <c r="G114" s="100" t="s">
        <v>247</v>
      </c>
    </row>
    <row r="115" spans="1:7" ht="18.75" customHeight="1">
      <c r="A115" s="66"/>
      <c r="B115" s="66"/>
      <c r="C115" s="118">
        <v>4810</v>
      </c>
      <c r="D115" s="131" t="s">
        <v>176</v>
      </c>
      <c r="E115" s="68">
        <v>686304</v>
      </c>
      <c r="F115" s="68"/>
      <c r="G115" s="100"/>
    </row>
    <row r="116" spans="1:7" ht="19.5" customHeight="1">
      <c r="A116" s="66"/>
      <c r="B116" s="66"/>
      <c r="C116" s="118">
        <v>4810</v>
      </c>
      <c r="D116" s="131" t="s">
        <v>177</v>
      </c>
      <c r="E116" s="68">
        <v>277000</v>
      </c>
      <c r="F116" s="68"/>
      <c r="G116" s="100"/>
    </row>
    <row r="117" spans="1:7" ht="31.5" customHeight="1">
      <c r="A117" s="66"/>
      <c r="B117" s="66" t="s">
        <v>95</v>
      </c>
      <c r="C117" s="118"/>
      <c r="D117" s="131" t="s">
        <v>197</v>
      </c>
      <c r="E117" s="68">
        <f>E118</f>
        <v>7594103</v>
      </c>
      <c r="F117" s="68">
        <f>F118</f>
        <v>3797052</v>
      </c>
      <c r="G117" s="157">
        <f>F117/E117%</f>
        <v>50.000006584056074</v>
      </c>
    </row>
    <row r="118" spans="1:7" ht="43.5" customHeight="1">
      <c r="A118" s="66"/>
      <c r="B118" s="66"/>
      <c r="C118" s="118">
        <v>2930</v>
      </c>
      <c r="D118" s="131" t="s">
        <v>198</v>
      </c>
      <c r="E118" s="68">
        <v>7594103</v>
      </c>
      <c r="F118" s="68">
        <v>3797052</v>
      </c>
      <c r="G118" s="100"/>
    </row>
    <row r="119" spans="1:7" s="1" customFormat="1" ht="24" customHeight="1">
      <c r="A119" s="75" t="s">
        <v>33</v>
      </c>
      <c r="B119" s="75"/>
      <c r="C119" s="119"/>
      <c r="D119" s="203" t="s">
        <v>34</v>
      </c>
      <c r="E119" s="77">
        <f>E120+E127+E135+E142+E157+E164+E166+E170</f>
        <v>16308151</v>
      </c>
      <c r="F119" s="77">
        <f>F120+F127+F135+F142+F157+F164+F166+F170</f>
        <v>6716094</v>
      </c>
      <c r="G119" s="94">
        <f>F119/E119%</f>
        <v>41.182436929851825</v>
      </c>
    </row>
    <row r="120" spans="1:7" s="39" customFormat="1" ht="24" customHeight="1">
      <c r="A120" s="102"/>
      <c r="B120" s="102" t="s">
        <v>75</v>
      </c>
      <c r="C120" s="208"/>
      <c r="D120" s="101" t="s">
        <v>104</v>
      </c>
      <c r="E120" s="103">
        <f>E121+E122+E123+E124+E125+E126</f>
        <v>4448311</v>
      </c>
      <c r="F120" s="103">
        <f>F121+F122+F123+F124+F125+F126</f>
        <v>2172160</v>
      </c>
      <c r="G120" s="157">
        <f>F120/E120%</f>
        <v>48.8311181479892</v>
      </c>
    </row>
    <row r="121" spans="1:7" s="39" customFormat="1" ht="34.5" customHeight="1">
      <c r="A121" s="102"/>
      <c r="B121" s="102"/>
      <c r="C121" s="208">
        <v>2540</v>
      </c>
      <c r="D121" s="101" t="s">
        <v>148</v>
      </c>
      <c r="E121" s="103">
        <v>2486447</v>
      </c>
      <c r="F121" s="103">
        <v>1228738</v>
      </c>
      <c r="G121" s="104"/>
    </row>
    <row r="122" spans="1:7" s="39" customFormat="1" ht="37.5" customHeight="1">
      <c r="A122" s="102"/>
      <c r="B122" s="102"/>
      <c r="C122" s="208">
        <v>3020</v>
      </c>
      <c r="D122" s="101" t="s">
        <v>193</v>
      </c>
      <c r="E122" s="103">
        <v>61427</v>
      </c>
      <c r="F122" s="103">
        <v>27934</v>
      </c>
      <c r="G122" s="104"/>
    </row>
    <row r="123" spans="1:7" s="39" customFormat="1" ht="24" customHeight="1">
      <c r="A123" s="102"/>
      <c r="B123" s="102"/>
      <c r="C123" s="208">
        <v>4010</v>
      </c>
      <c r="D123" s="101" t="s">
        <v>145</v>
      </c>
      <c r="E123" s="103">
        <v>1312154</v>
      </c>
      <c r="F123" s="103">
        <v>575341</v>
      </c>
      <c r="G123" s="104"/>
    </row>
    <row r="124" spans="1:7" s="39" customFormat="1" ht="24" customHeight="1">
      <c r="A124" s="102"/>
      <c r="B124" s="102"/>
      <c r="C124" s="208">
        <v>4040</v>
      </c>
      <c r="D124" s="101" t="s">
        <v>156</v>
      </c>
      <c r="E124" s="103">
        <v>100141</v>
      </c>
      <c r="F124" s="103">
        <v>100141</v>
      </c>
      <c r="G124" s="104"/>
    </row>
    <row r="125" spans="1:7" s="39" customFormat="1" ht="24" customHeight="1">
      <c r="A125" s="102"/>
      <c r="B125" s="102"/>
      <c r="C125" s="209" t="s">
        <v>187</v>
      </c>
      <c r="D125" s="101" t="s">
        <v>146</v>
      </c>
      <c r="E125" s="103">
        <v>280859</v>
      </c>
      <c r="F125" s="103">
        <v>125566</v>
      </c>
      <c r="G125" s="104"/>
    </row>
    <row r="126" spans="1:7" s="39" customFormat="1" ht="24" customHeight="1">
      <c r="A126" s="102"/>
      <c r="B126" s="102"/>
      <c r="C126" s="209" t="s">
        <v>171</v>
      </c>
      <c r="D126" s="101" t="s">
        <v>147</v>
      </c>
      <c r="E126" s="103">
        <v>207283</v>
      </c>
      <c r="F126" s="103">
        <v>114440</v>
      </c>
      <c r="G126" s="104"/>
    </row>
    <row r="127" spans="1:7" s="39" customFormat="1" ht="24" customHeight="1">
      <c r="A127" s="102"/>
      <c r="B127" s="102" t="s">
        <v>76</v>
      </c>
      <c r="C127" s="208"/>
      <c r="D127" s="101" t="s">
        <v>77</v>
      </c>
      <c r="E127" s="103">
        <f>E128+E129+E130+E131+E132+E133+E134</f>
        <v>2144927</v>
      </c>
      <c r="F127" s="103">
        <f>F128+F129+F130+F131+F132+F133+F134</f>
        <v>1003243</v>
      </c>
      <c r="G127" s="157">
        <f>F127/E127%</f>
        <v>46.77282723374735</v>
      </c>
    </row>
    <row r="128" spans="1:7" s="1" customFormat="1" ht="33.75" customHeight="1">
      <c r="A128" s="66"/>
      <c r="B128" s="66"/>
      <c r="C128" s="118">
        <v>2540</v>
      </c>
      <c r="D128" s="131" t="s">
        <v>148</v>
      </c>
      <c r="E128" s="68">
        <v>140615</v>
      </c>
      <c r="F128" s="68">
        <v>69811</v>
      </c>
      <c r="G128" s="100"/>
    </row>
    <row r="129" spans="1:7" s="1" customFormat="1" ht="39" customHeight="1">
      <c r="A129" s="66"/>
      <c r="B129" s="66"/>
      <c r="C129" s="118">
        <v>3020</v>
      </c>
      <c r="D129" s="131" t="s">
        <v>193</v>
      </c>
      <c r="E129" s="68">
        <v>31877</v>
      </c>
      <c r="F129" s="68">
        <v>14960</v>
      </c>
      <c r="G129" s="100"/>
    </row>
    <row r="130" spans="1:7" s="1" customFormat="1" ht="24" customHeight="1">
      <c r="A130" s="66"/>
      <c r="B130" s="66"/>
      <c r="C130" s="118">
        <v>4010</v>
      </c>
      <c r="D130" s="131" t="s">
        <v>145</v>
      </c>
      <c r="E130" s="68">
        <v>1348164</v>
      </c>
      <c r="F130" s="68">
        <v>578329</v>
      </c>
      <c r="G130" s="100"/>
    </row>
    <row r="131" spans="1:7" s="1" customFormat="1" ht="24" customHeight="1">
      <c r="A131" s="66"/>
      <c r="B131" s="66"/>
      <c r="C131" s="118">
        <v>4040</v>
      </c>
      <c r="D131" s="131" t="s">
        <v>156</v>
      </c>
      <c r="E131" s="68">
        <v>99298</v>
      </c>
      <c r="F131" s="68">
        <v>99298</v>
      </c>
      <c r="G131" s="100"/>
    </row>
    <row r="132" spans="1:7" s="1" customFormat="1" ht="24" customHeight="1">
      <c r="A132" s="66"/>
      <c r="B132" s="66"/>
      <c r="C132" s="123" t="s">
        <v>187</v>
      </c>
      <c r="D132" s="131" t="s">
        <v>146</v>
      </c>
      <c r="E132" s="68">
        <v>278608</v>
      </c>
      <c r="F132" s="68">
        <v>106009</v>
      </c>
      <c r="G132" s="100"/>
    </row>
    <row r="133" spans="1:7" s="1" customFormat="1" ht="24" customHeight="1">
      <c r="A133" s="66"/>
      <c r="B133" s="66"/>
      <c r="C133" s="123" t="s">
        <v>460</v>
      </c>
      <c r="D133" s="131" t="s">
        <v>147</v>
      </c>
      <c r="E133" s="68">
        <v>239672</v>
      </c>
      <c r="F133" s="68">
        <v>132322</v>
      </c>
      <c r="G133" s="100"/>
    </row>
    <row r="134" spans="1:7" s="1" customFormat="1" ht="24" customHeight="1">
      <c r="A134" s="66"/>
      <c r="B134" s="66"/>
      <c r="C134" s="123">
        <v>4780</v>
      </c>
      <c r="D134" s="131" t="s">
        <v>207</v>
      </c>
      <c r="E134" s="68">
        <v>6693</v>
      </c>
      <c r="F134" s="68">
        <v>2514</v>
      </c>
      <c r="G134" s="100"/>
    </row>
    <row r="135" spans="1:7" s="39" customFormat="1" ht="24" customHeight="1">
      <c r="A135" s="102"/>
      <c r="B135" s="102" t="s">
        <v>54</v>
      </c>
      <c r="C135" s="208"/>
      <c r="D135" s="101" t="s">
        <v>67</v>
      </c>
      <c r="E135" s="103">
        <f>E136+E137+E138+E139+E140+E141</f>
        <v>753976</v>
      </c>
      <c r="F135" s="103">
        <f>F136+F137+F138+F139+F140+F141</f>
        <v>388795</v>
      </c>
      <c r="G135" s="157">
        <f>F135/E135%</f>
        <v>51.56596496440205</v>
      </c>
    </row>
    <row r="136" spans="1:7" s="39" customFormat="1" ht="24" customHeight="1">
      <c r="A136" s="102"/>
      <c r="B136" s="102"/>
      <c r="C136" s="208">
        <v>3020</v>
      </c>
      <c r="D136" s="101" t="s">
        <v>193</v>
      </c>
      <c r="E136" s="103">
        <v>1466</v>
      </c>
      <c r="F136" s="103">
        <v>119</v>
      </c>
      <c r="G136" s="104"/>
    </row>
    <row r="137" spans="1:7" s="39" customFormat="1" ht="24" customHeight="1">
      <c r="A137" s="102"/>
      <c r="B137" s="102"/>
      <c r="C137" s="208">
        <v>4010</v>
      </c>
      <c r="D137" s="101" t="s">
        <v>145</v>
      </c>
      <c r="E137" s="103">
        <v>486498</v>
      </c>
      <c r="F137" s="103">
        <v>229077</v>
      </c>
      <c r="G137" s="104"/>
    </row>
    <row r="138" spans="1:7" s="39" customFormat="1" ht="24" customHeight="1">
      <c r="A138" s="102"/>
      <c r="B138" s="102"/>
      <c r="C138" s="208">
        <v>4040</v>
      </c>
      <c r="D138" s="101" t="s">
        <v>156</v>
      </c>
      <c r="E138" s="103">
        <v>44857</v>
      </c>
      <c r="F138" s="103">
        <v>44275</v>
      </c>
      <c r="G138" s="104"/>
    </row>
    <row r="139" spans="1:7" s="39" customFormat="1" ht="24" customHeight="1">
      <c r="A139" s="102"/>
      <c r="B139" s="102"/>
      <c r="C139" s="209" t="s">
        <v>187</v>
      </c>
      <c r="D139" s="101" t="s">
        <v>146</v>
      </c>
      <c r="E139" s="103">
        <v>95282</v>
      </c>
      <c r="F139" s="103">
        <v>45392</v>
      </c>
      <c r="G139" s="104"/>
    </row>
    <row r="140" spans="1:7" s="39" customFormat="1" ht="24" customHeight="1">
      <c r="A140" s="102"/>
      <c r="B140" s="102"/>
      <c r="C140" s="209">
        <v>4170</v>
      </c>
      <c r="D140" s="101" t="s">
        <v>116</v>
      </c>
      <c r="E140" s="103">
        <v>7500</v>
      </c>
      <c r="F140" s="103">
        <v>760</v>
      </c>
      <c r="G140" s="104"/>
    </row>
    <row r="141" spans="1:7" s="39" customFormat="1" ht="40.5" customHeight="1">
      <c r="A141" s="102"/>
      <c r="B141" s="102"/>
      <c r="C141" s="271" t="s">
        <v>293</v>
      </c>
      <c r="D141" s="101" t="s">
        <v>147</v>
      </c>
      <c r="E141" s="103">
        <v>118373</v>
      </c>
      <c r="F141" s="103">
        <v>69172</v>
      </c>
      <c r="G141" s="104"/>
    </row>
    <row r="142" spans="1:7" s="39" customFormat="1" ht="24" customHeight="1">
      <c r="A142" s="102"/>
      <c r="B142" s="102" t="s">
        <v>55</v>
      </c>
      <c r="C142" s="208"/>
      <c r="D142" s="101" t="s">
        <v>68</v>
      </c>
      <c r="E142" s="103">
        <f>E143+E144+E145+E146+E147+E148+E149+E150+E151+E152+E153+E154+E155+E156</f>
        <v>7972252</v>
      </c>
      <c r="F142" s="103">
        <f>F143+F144+F145+F146+F147+F148+F149+F150+F151+F152+F153+F154+F155+F156</f>
        <v>2748431</v>
      </c>
      <c r="G142" s="157">
        <f>F142/E142%</f>
        <v>34.47496391232991</v>
      </c>
    </row>
    <row r="143" spans="1:7" s="39" customFormat="1" ht="45" customHeight="1">
      <c r="A143" s="102"/>
      <c r="B143" s="102"/>
      <c r="C143" s="208">
        <v>3020</v>
      </c>
      <c r="D143" s="101" t="s">
        <v>193</v>
      </c>
      <c r="E143" s="103">
        <v>239827</v>
      </c>
      <c r="F143" s="103">
        <v>113264</v>
      </c>
      <c r="G143" s="104"/>
    </row>
    <row r="144" spans="1:7" s="39" customFormat="1" ht="24" customHeight="1">
      <c r="A144" s="102"/>
      <c r="B144" s="102"/>
      <c r="C144" s="208">
        <v>3247</v>
      </c>
      <c r="D144" s="101" t="s">
        <v>151</v>
      </c>
      <c r="E144" s="103">
        <v>106750</v>
      </c>
      <c r="F144" s="103"/>
      <c r="G144" s="104"/>
    </row>
    <row r="145" spans="1:7" s="39" customFormat="1" ht="24" customHeight="1">
      <c r="A145" s="102"/>
      <c r="B145" s="102"/>
      <c r="C145" s="208">
        <v>4010</v>
      </c>
      <c r="D145" s="101" t="s">
        <v>145</v>
      </c>
      <c r="E145" s="103">
        <v>3503177</v>
      </c>
      <c r="F145" s="103">
        <v>1526781</v>
      </c>
      <c r="G145" s="104"/>
    </row>
    <row r="146" spans="1:7" s="39" customFormat="1" ht="24" customHeight="1">
      <c r="A146" s="102"/>
      <c r="B146" s="102"/>
      <c r="C146" s="208">
        <v>4017</v>
      </c>
      <c r="D146" s="101" t="s">
        <v>145</v>
      </c>
      <c r="E146" s="103">
        <v>73236</v>
      </c>
      <c r="F146" s="103">
        <v>24312</v>
      </c>
      <c r="G146" s="104"/>
    </row>
    <row r="147" spans="1:7" s="39" customFormat="1" ht="24" customHeight="1">
      <c r="A147" s="102"/>
      <c r="B147" s="102"/>
      <c r="C147" s="208">
        <v>4040</v>
      </c>
      <c r="D147" s="101" t="s">
        <v>156</v>
      </c>
      <c r="E147" s="103">
        <v>274147</v>
      </c>
      <c r="F147" s="103">
        <v>265657</v>
      </c>
      <c r="G147" s="104"/>
    </row>
    <row r="148" spans="1:7" s="39" customFormat="1" ht="24" customHeight="1">
      <c r="A148" s="102"/>
      <c r="B148" s="102"/>
      <c r="C148" s="209" t="s">
        <v>187</v>
      </c>
      <c r="D148" s="101" t="s">
        <v>146</v>
      </c>
      <c r="E148" s="103">
        <v>734710</v>
      </c>
      <c r="F148" s="103">
        <v>323224</v>
      </c>
      <c r="G148" s="104"/>
    </row>
    <row r="149" spans="1:7" s="39" customFormat="1" ht="24" customHeight="1">
      <c r="A149" s="102"/>
      <c r="B149" s="102"/>
      <c r="C149" s="271" t="s">
        <v>399</v>
      </c>
      <c r="D149" s="101" t="s">
        <v>146</v>
      </c>
      <c r="E149" s="103">
        <v>28304</v>
      </c>
      <c r="F149" s="103">
        <v>3834</v>
      </c>
      <c r="G149" s="104"/>
    </row>
    <row r="150" spans="1:7" s="39" customFormat="1" ht="24" customHeight="1">
      <c r="A150" s="102"/>
      <c r="B150" s="102"/>
      <c r="C150" s="209">
        <v>4170</v>
      </c>
      <c r="D150" s="101" t="s">
        <v>116</v>
      </c>
      <c r="E150" s="103">
        <v>11100</v>
      </c>
      <c r="F150" s="103">
        <v>4414</v>
      </c>
      <c r="G150" s="104"/>
    </row>
    <row r="151" spans="1:7" s="39" customFormat="1" ht="24" customHeight="1">
      <c r="A151" s="102"/>
      <c r="B151" s="102"/>
      <c r="C151" s="209">
        <v>4177</v>
      </c>
      <c r="D151" s="101" t="s">
        <v>116</v>
      </c>
      <c r="E151" s="103">
        <v>13600</v>
      </c>
      <c r="F151" s="103"/>
      <c r="G151" s="104"/>
    </row>
    <row r="152" spans="1:7" s="39" customFormat="1" ht="33.75" customHeight="1">
      <c r="A152" s="102"/>
      <c r="B152" s="102"/>
      <c r="C152" s="209" t="s">
        <v>320</v>
      </c>
      <c r="D152" s="101" t="s">
        <v>147</v>
      </c>
      <c r="E152" s="103">
        <v>536789</v>
      </c>
      <c r="F152" s="103">
        <v>334208</v>
      </c>
      <c r="G152" s="104"/>
    </row>
    <row r="153" spans="1:7" s="39" customFormat="1" ht="24" customHeight="1">
      <c r="A153" s="102"/>
      <c r="B153" s="102"/>
      <c r="C153" s="271" t="s">
        <v>400</v>
      </c>
      <c r="D153" s="101" t="s">
        <v>147</v>
      </c>
      <c r="E153" s="103">
        <v>383118</v>
      </c>
      <c r="F153" s="103">
        <v>102359</v>
      </c>
      <c r="G153" s="104"/>
    </row>
    <row r="154" spans="1:7" s="39" customFormat="1" ht="31.5" customHeight="1">
      <c r="A154" s="102"/>
      <c r="B154" s="102"/>
      <c r="C154" s="209">
        <v>6050</v>
      </c>
      <c r="D154" s="131" t="s">
        <v>149</v>
      </c>
      <c r="E154" s="103">
        <v>259000</v>
      </c>
      <c r="F154" s="103">
        <v>18867</v>
      </c>
      <c r="G154" s="104"/>
    </row>
    <row r="155" spans="1:7" s="39" customFormat="1" ht="36.75" customHeight="1">
      <c r="A155" s="102"/>
      <c r="B155" s="102"/>
      <c r="C155" s="209">
        <v>6057</v>
      </c>
      <c r="D155" s="131" t="s">
        <v>149</v>
      </c>
      <c r="E155" s="103">
        <v>872133</v>
      </c>
      <c r="F155" s="103">
        <v>26029</v>
      </c>
      <c r="G155" s="104"/>
    </row>
    <row r="156" spans="1:7" s="39" customFormat="1" ht="31.5" customHeight="1">
      <c r="A156" s="102"/>
      <c r="B156" s="102"/>
      <c r="C156" s="209">
        <v>6059</v>
      </c>
      <c r="D156" s="131" t="s">
        <v>149</v>
      </c>
      <c r="E156" s="103">
        <v>936361</v>
      </c>
      <c r="F156" s="103">
        <v>5482</v>
      </c>
      <c r="G156" s="104"/>
    </row>
    <row r="157" spans="1:7" s="39" customFormat="1" ht="24" customHeight="1">
      <c r="A157" s="102"/>
      <c r="B157" s="102" t="s">
        <v>78</v>
      </c>
      <c r="C157" s="208"/>
      <c r="D157" s="101" t="s">
        <v>79</v>
      </c>
      <c r="E157" s="103">
        <f>E158+E159+E160+E161+E162+E163</f>
        <v>873174</v>
      </c>
      <c r="F157" s="103">
        <f>F158+F159+F160+F161+F162+F163</f>
        <v>383453</v>
      </c>
      <c r="G157" s="157">
        <f>F157/E157%</f>
        <v>43.914844005891155</v>
      </c>
    </row>
    <row r="158" spans="1:7" s="39" customFormat="1" ht="24" customHeight="1">
      <c r="A158" s="102"/>
      <c r="B158" s="102"/>
      <c r="C158" s="208">
        <v>3020</v>
      </c>
      <c r="D158" s="101" t="s">
        <v>193</v>
      </c>
      <c r="E158" s="103">
        <v>1714</v>
      </c>
      <c r="F158" s="103"/>
      <c r="G158" s="104"/>
    </row>
    <row r="159" spans="1:7" s="39" customFormat="1" ht="24" customHeight="1">
      <c r="A159" s="102"/>
      <c r="B159" s="102"/>
      <c r="C159" s="208">
        <v>4010</v>
      </c>
      <c r="D159" s="101" t="s">
        <v>145</v>
      </c>
      <c r="E159" s="103">
        <v>589421</v>
      </c>
      <c r="F159" s="103">
        <v>221923</v>
      </c>
      <c r="G159" s="104"/>
    </row>
    <row r="160" spans="1:7" s="39" customFormat="1" ht="24" customHeight="1">
      <c r="A160" s="102"/>
      <c r="B160" s="102"/>
      <c r="C160" s="208">
        <v>4040</v>
      </c>
      <c r="D160" s="101" t="s">
        <v>156</v>
      </c>
      <c r="E160" s="103">
        <v>46075</v>
      </c>
      <c r="F160" s="103">
        <v>46074</v>
      </c>
      <c r="G160" s="104"/>
    </row>
    <row r="161" spans="1:7" s="39" customFormat="1" ht="24" customHeight="1">
      <c r="A161" s="102"/>
      <c r="B161" s="102"/>
      <c r="C161" s="209" t="s">
        <v>187</v>
      </c>
      <c r="D161" s="101" t="s">
        <v>146</v>
      </c>
      <c r="E161" s="103">
        <v>118192</v>
      </c>
      <c r="F161" s="103">
        <v>43993</v>
      </c>
      <c r="G161" s="104"/>
    </row>
    <row r="162" spans="1:7" s="39" customFormat="1" ht="39" customHeight="1">
      <c r="A162" s="102"/>
      <c r="B162" s="102"/>
      <c r="C162" s="271" t="s">
        <v>401</v>
      </c>
      <c r="D162" s="101" t="s">
        <v>147</v>
      </c>
      <c r="E162" s="103">
        <v>113780</v>
      </c>
      <c r="F162" s="103">
        <v>70343</v>
      </c>
      <c r="G162" s="104"/>
    </row>
    <row r="163" spans="1:7" s="39" customFormat="1" ht="24" customHeight="1">
      <c r="A163" s="102"/>
      <c r="B163" s="102"/>
      <c r="C163" s="209">
        <v>4780</v>
      </c>
      <c r="D163" s="101" t="s">
        <v>207</v>
      </c>
      <c r="E163" s="103">
        <v>3992</v>
      </c>
      <c r="F163" s="103">
        <v>1120</v>
      </c>
      <c r="G163" s="104"/>
    </row>
    <row r="164" spans="1:7" s="39" customFormat="1" ht="24" customHeight="1">
      <c r="A164" s="102"/>
      <c r="B164" s="102" t="s">
        <v>134</v>
      </c>
      <c r="C164" s="208"/>
      <c r="D164" s="101" t="s">
        <v>135</v>
      </c>
      <c r="E164" s="103">
        <f>E165</f>
        <v>54532</v>
      </c>
      <c r="F164" s="103">
        <f>F165</f>
        <v>11409</v>
      </c>
      <c r="G164" s="157">
        <f>F164/E164%</f>
        <v>20.921660676300153</v>
      </c>
    </row>
    <row r="165" spans="1:7" s="1" customFormat="1" ht="24" customHeight="1">
      <c r="A165" s="66"/>
      <c r="B165" s="66"/>
      <c r="C165" s="123" t="s">
        <v>402</v>
      </c>
      <c r="D165" s="131" t="s">
        <v>147</v>
      </c>
      <c r="E165" s="68">
        <v>54532</v>
      </c>
      <c r="F165" s="68">
        <v>11409</v>
      </c>
      <c r="G165" s="100"/>
    </row>
    <row r="166" spans="1:7" s="39" customFormat="1" ht="93.75" customHeight="1">
      <c r="A166" s="102"/>
      <c r="B166" s="102" t="s">
        <v>280</v>
      </c>
      <c r="C166" s="208"/>
      <c r="D166" s="101" t="s">
        <v>281</v>
      </c>
      <c r="E166" s="103">
        <f>E167+E168+E169</f>
        <v>11191</v>
      </c>
      <c r="F166" s="103">
        <f>F167+F168+F169</f>
        <v>8603</v>
      </c>
      <c r="G166" s="157">
        <f>F166/E166%</f>
        <v>76.87427397015459</v>
      </c>
    </row>
    <row r="167" spans="1:7" s="39" customFormat="1" ht="24" customHeight="1">
      <c r="A167" s="102"/>
      <c r="B167" s="102"/>
      <c r="C167" s="208">
        <v>4010</v>
      </c>
      <c r="D167" s="101" t="s">
        <v>145</v>
      </c>
      <c r="E167" s="103">
        <v>8825</v>
      </c>
      <c r="F167" s="103">
        <v>7022</v>
      </c>
      <c r="G167" s="104"/>
    </row>
    <row r="168" spans="1:7" s="39" customFormat="1" ht="24" customHeight="1">
      <c r="A168" s="102"/>
      <c r="B168" s="102"/>
      <c r="C168" s="209" t="s">
        <v>187</v>
      </c>
      <c r="D168" s="101" t="s">
        <v>146</v>
      </c>
      <c r="E168" s="103">
        <v>1726</v>
      </c>
      <c r="F168" s="103">
        <v>1101</v>
      </c>
      <c r="G168" s="104"/>
    </row>
    <row r="169" spans="1:7" s="39" customFormat="1" ht="24" customHeight="1">
      <c r="A169" s="102"/>
      <c r="B169" s="102"/>
      <c r="C169" s="209">
        <v>4440</v>
      </c>
      <c r="D169" s="101" t="s">
        <v>147</v>
      </c>
      <c r="E169" s="103">
        <v>640</v>
      </c>
      <c r="F169" s="103">
        <v>480</v>
      </c>
      <c r="G169" s="104"/>
    </row>
    <row r="170" spans="1:7" s="39" customFormat="1" ht="24" customHeight="1">
      <c r="A170" s="102"/>
      <c r="B170" s="102" t="s">
        <v>35</v>
      </c>
      <c r="C170" s="208"/>
      <c r="D170" s="101" t="s">
        <v>36</v>
      </c>
      <c r="E170" s="103">
        <f>E171+E172</f>
        <v>49788</v>
      </c>
      <c r="F170" s="103">
        <f>F171+F172</f>
        <v>0</v>
      </c>
      <c r="G170" s="157">
        <f>F170/E170%</f>
        <v>0</v>
      </c>
    </row>
    <row r="171" spans="1:7" s="39" customFormat="1" ht="24" customHeight="1">
      <c r="A171" s="102"/>
      <c r="B171" s="102"/>
      <c r="C171" s="208">
        <v>4170</v>
      </c>
      <c r="D171" s="101" t="s">
        <v>116</v>
      </c>
      <c r="E171" s="103">
        <v>1500</v>
      </c>
      <c r="F171" s="103"/>
      <c r="G171" s="157"/>
    </row>
    <row r="172" spans="1:7" s="39" customFormat="1" ht="24" customHeight="1">
      <c r="A172" s="102"/>
      <c r="B172" s="102"/>
      <c r="C172" s="209">
        <v>4300</v>
      </c>
      <c r="D172" s="101" t="s">
        <v>147</v>
      </c>
      <c r="E172" s="103">
        <v>48288</v>
      </c>
      <c r="F172" s="103"/>
      <c r="G172" s="104"/>
    </row>
    <row r="173" spans="1:7" ht="24" customHeight="1">
      <c r="A173" s="75" t="s">
        <v>22</v>
      </c>
      <c r="B173" s="75"/>
      <c r="C173" s="119"/>
      <c r="D173" s="204" t="s">
        <v>23</v>
      </c>
      <c r="E173" s="77">
        <f>E174</f>
        <v>7557000</v>
      </c>
      <c r="F173" s="77">
        <f>F174</f>
        <v>3201949</v>
      </c>
      <c r="G173" s="94">
        <f>F173/E173%</f>
        <v>42.37063649596401</v>
      </c>
    </row>
    <row r="174" spans="1:7" ht="57.75" customHeight="1">
      <c r="A174" s="66"/>
      <c r="B174" s="66" t="s">
        <v>24</v>
      </c>
      <c r="C174" s="118"/>
      <c r="D174" s="131" t="s">
        <v>461</v>
      </c>
      <c r="E174" s="68">
        <f>E175+E176</f>
        <v>7557000</v>
      </c>
      <c r="F174" s="68">
        <f>F175+F176</f>
        <v>3201949</v>
      </c>
      <c r="G174" s="157">
        <f>F174/E174%</f>
        <v>42.37063649596401</v>
      </c>
    </row>
    <row r="175" spans="1:7" ht="60" customHeight="1">
      <c r="A175" s="66"/>
      <c r="B175" s="66"/>
      <c r="C175" s="118">
        <v>2320</v>
      </c>
      <c r="D175" s="131" t="s">
        <v>152</v>
      </c>
      <c r="E175" s="68">
        <v>7500000</v>
      </c>
      <c r="F175" s="68">
        <v>3180000</v>
      </c>
      <c r="G175" s="100"/>
    </row>
    <row r="176" spans="1:7" ht="24" customHeight="1">
      <c r="A176" s="66"/>
      <c r="B176" s="66"/>
      <c r="C176" s="118">
        <v>4130</v>
      </c>
      <c r="D176" s="131" t="s">
        <v>147</v>
      </c>
      <c r="E176" s="68">
        <v>57000</v>
      </c>
      <c r="F176" s="68">
        <v>21949</v>
      </c>
      <c r="G176" s="100"/>
    </row>
    <row r="177" spans="1:7" ht="24" customHeight="1">
      <c r="A177" s="75" t="s">
        <v>93</v>
      </c>
      <c r="B177" s="75"/>
      <c r="C177" s="119"/>
      <c r="D177" s="204" t="s">
        <v>94</v>
      </c>
      <c r="E177" s="77">
        <f>E178+E180+E184+E191</f>
        <v>1628677</v>
      </c>
      <c r="F177" s="77">
        <f>F178+F180+F184+F191</f>
        <v>694392</v>
      </c>
      <c r="G177" s="94">
        <f>F177/E177%</f>
        <v>42.635341445848375</v>
      </c>
    </row>
    <row r="178" spans="1:7" ht="24" customHeight="1">
      <c r="A178" s="66"/>
      <c r="B178" s="66" t="s">
        <v>423</v>
      </c>
      <c r="C178" s="118"/>
      <c r="D178" s="131" t="s">
        <v>403</v>
      </c>
      <c r="E178" s="68">
        <f>E179</f>
        <v>100000</v>
      </c>
      <c r="F178" s="68">
        <f>F179</f>
        <v>0</v>
      </c>
      <c r="G178" s="157">
        <f>F178/E178%</f>
        <v>0</v>
      </c>
    </row>
    <row r="179" spans="1:7" ht="36.75" customHeight="1">
      <c r="A179" s="66"/>
      <c r="B179" s="66"/>
      <c r="C179" s="123">
        <v>6050</v>
      </c>
      <c r="D179" s="131" t="s">
        <v>149</v>
      </c>
      <c r="E179" s="68">
        <v>100000</v>
      </c>
      <c r="F179" s="68"/>
      <c r="G179" s="100"/>
    </row>
    <row r="180" spans="1:7" ht="33" customHeight="1">
      <c r="A180" s="66"/>
      <c r="B180" s="66" t="s">
        <v>285</v>
      </c>
      <c r="C180" s="118"/>
      <c r="D180" s="131" t="s">
        <v>284</v>
      </c>
      <c r="E180" s="68">
        <f>E181+E182+E183</f>
        <v>19336</v>
      </c>
      <c r="F180" s="68">
        <f>F182+F183</f>
        <v>250</v>
      </c>
      <c r="G180" s="157">
        <f>F180/E180%</f>
        <v>1.2929251137774098</v>
      </c>
    </row>
    <row r="181" spans="1:7" ht="27" customHeight="1">
      <c r="A181" s="66"/>
      <c r="B181" s="66"/>
      <c r="C181" s="123" t="s">
        <v>187</v>
      </c>
      <c r="D181" s="131" t="s">
        <v>146</v>
      </c>
      <c r="E181" s="68">
        <v>50</v>
      </c>
      <c r="F181" s="68"/>
      <c r="G181" s="157"/>
    </row>
    <row r="182" spans="1:7" ht="24" customHeight="1">
      <c r="A182" s="66"/>
      <c r="B182" s="66"/>
      <c r="C182" s="123">
        <v>4170</v>
      </c>
      <c r="D182" s="131" t="s">
        <v>116</v>
      </c>
      <c r="E182" s="68">
        <v>17150</v>
      </c>
      <c r="F182" s="68"/>
      <c r="G182" s="100"/>
    </row>
    <row r="183" spans="1:7" ht="24" customHeight="1">
      <c r="A183" s="66"/>
      <c r="B183" s="196"/>
      <c r="C183" s="123" t="s">
        <v>321</v>
      </c>
      <c r="D183" s="131" t="s">
        <v>147</v>
      </c>
      <c r="E183" s="68">
        <v>2136</v>
      </c>
      <c r="F183" s="68">
        <v>250</v>
      </c>
      <c r="G183" s="100"/>
    </row>
    <row r="184" spans="1:7" ht="24" customHeight="1">
      <c r="A184" s="66"/>
      <c r="B184" s="66" t="s">
        <v>97</v>
      </c>
      <c r="C184" s="118"/>
      <c r="D184" s="131" t="s">
        <v>26</v>
      </c>
      <c r="E184" s="68">
        <f>E185+E186+E187+E188+E189+E190</f>
        <v>1480500</v>
      </c>
      <c r="F184" s="68">
        <f>F185+F186+F187+F188+F189+F190</f>
        <v>679719</v>
      </c>
      <c r="G184" s="157">
        <f>F184/E184%</f>
        <v>45.91144883485309</v>
      </c>
    </row>
    <row r="185" spans="1:7" ht="30" customHeight="1">
      <c r="A185" s="66"/>
      <c r="B185" s="66"/>
      <c r="C185" s="118">
        <v>3020</v>
      </c>
      <c r="D185" s="131" t="s">
        <v>193</v>
      </c>
      <c r="E185" s="68">
        <v>1000</v>
      </c>
      <c r="F185" s="68">
        <v>180</v>
      </c>
      <c r="G185" s="100"/>
    </row>
    <row r="186" spans="1:7" ht="24" customHeight="1">
      <c r="A186" s="66"/>
      <c r="B186" s="66"/>
      <c r="C186" s="123">
        <v>4010</v>
      </c>
      <c r="D186" s="131" t="s">
        <v>145</v>
      </c>
      <c r="E186" s="68">
        <v>863000</v>
      </c>
      <c r="F186" s="68">
        <v>376178</v>
      </c>
      <c r="G186" s="100"/>
    </row>
    <row r="187" spans="1:7" ht="24" customHeight="1">
      <c r="A187" s="66"/>
      <c r="B187" s="66"/>
      <c r="C187" s="118">
        <v>4040</v>
      </c>
      <c r="D187" s="131" t="s">
        <v>156</v>
      </c>
      <c r="E187" s="68">
        <v>61000</v>
      </c>
      <c r="F187" s="68">
        <v>59977</v>
      </c>
      <c r="G187" s="100"/>
    </row>
    <row r="188" spans="1:7" ht="24" customHeight="1">
      <c r="A188" s="66"/>
      <c r="B188" s="66"/>
      <c r="C188" s="123" t="s">
        <v>200</v>
      </c>
      <c r="D188" s="131" t="s">
        <v>146</v>
      </c>
      <c r="E188" s="68">
        <v>179900</v>
      </c>
      <c r="F188" s="68">
        <v>79471</v>
      </c>
      <c r="G188" s="100"/>
    </row>
    <row r="189" spans="1:7" ht="24" customHeight="1">
      <c r="A189" s="66"/>
      <c r="B189" s="66"/>
      <c r="C189" s="123">
        <v>4170</v>
      </c>
      <c r="D189" s="131" t="s">
        <v>116</v>
      </c>
      <c r="E189" s="68">
        <v>25000</v>
      </c>
      <c r="F189" s="68">
        <v>3128</v>
      </c>
      <c r="G189" s="100"/>
    </row>
    <row r="190" spans="1:7" ht="24" customHeight="1">
      <c r="A190" s="66"/>
      <c r="B190" s="196"/>
      <c r="C190" s="123" t="s">
        <v>462</v>
      </c>
      <c r="D190" s="131" t="s">
        <v>147</v>
      </c>
      <c r="E190" s="68">
        <v>350600</v>
      </c>
      <c r="F190" s="68">
        <v>160785</v>
      </c>
      <c r="G190" s="100"/>
    </row>
    <row r="191" spans="1:7" ht="54.75" customHeight="1">
      <c r="A191" s="66"/>
      <c r="B191" s="66" t="s">
        <v>117</v>
      </c>
      <c r="C191" s="118"/>
      <c r="D191" s="131" t="s">
        <v>118</v>
      </c>
      <c r="E191" s="68">
        <f>E192</f>
        <v>28841</v>
      </c>
      <c r="F191" s="68">
        <f>F192</f>
        <v>14423</v>
      </c>
      <c r="G191" s="157">
        <f>F191/E191%</f>
        <v>50.008668215387814</v>
      </c>
    </row>
    <row r="192" spans="1:7" ht="63.75" customHeight="1">
      <c r="A192" s="66"/>
      <c r="B192" s="66"/>
      <c r="C192" s="123">
        <v>2830</v>
      </c>
      <c r="D192" s="131" t="s">
        <v>172</v>
      </c>
      <c r="E192" s="68">
        <v>28841</v>
      </c>
      <c r="F192" s="68">
        <v>14423</v>
      </c>
      <c r="G192" s="100"/>
    </row>
    <row r="193" spans="1:7" ht="40.5" customHeight="1">
      <c r="A193" s="75" t="s">
        <v>25</v>
      </c>
      <c r="B193" s="75"/>
      <c r="C193" s="119"/>
      <c r="D193" s="203" t="s">
        <v>269</v>
      </c>
      <c r="E193" s="77">
        <f>E194+E197+E199</f>
        <v>2293130</v>
      </c>
      <c r="F193" s="77">
        <f>F194+F197+F199</f>
        <v>908941</v>
      </c>
      <c r="G193" s="94">
        <f>F193/E193%</f>
        <v>39.63756961009624</v>
      </c>
    </row>
    <row r="194" spans="1:7" ht="40.5" customHeight="1">
      <c r="A194" s="102"/>
      <c r="B194" s="102" t="s">
        <v>137</v>
      </c>
      <c r="C194" s="118"/>
      <c r="D194" s="131" t="s">
        <v>138</v>
      </c>
      <c r="E194" s="103">
        <f>E195+E196</f>
        <v>125300</v>
      </c>
      <c r="F194" s="103">
        <f>F195+F196</f>
        <v>50209</v>
      </c>
      <c r="G194" s="157">
        <f>F194/E194%</f>
        <v>40.07102952913009</v>
      </c>
    </row>
    <row r="195" spans="1:7" ht="66" customHeight="1">
      <c r="A195" s="102"/>
      <c r="B195" s="102"/>
      <c r="C195" s="118">
        <v>2320</v>
      </c>
      <c r="D195" s="131" t="s">
        <v>152</v>
      </c>
      <c r="E195" s="103">
        <v>26660</v>
      </c>
      <c r="F195" s="103">
        <v>889</v>
      </c>
      <c r="G195" s="104"/>
    </row>
    <row r="196" spans="1:7" ht="55.5" customHeight="1">
      <c r="A196" s="102"/>
      <c r="B196" s="102"/>
      <c r="C196" s="118">
        <v>2580</v>
      </c>
      <c r="D196" s="131" t="s">
        <v>157</v>
      </c>
      <c r="E196" s="103">
        <v>98640</v>
      </c>
      <c r="F196" s="103">
        <v>49320</v>
      </c>
      <c r="G196" s="104"/>
    </row>
    <row r="197" spans="1:7" ht="24" customHeight="1">
      <c r="A197" s="66"/>
      <c r="B197" s="66" t="s">
        <v>27</v>
      </c>
      <c r="C197" s="118"/>
      <c r="D197" s="131" t="s">
        <v>28</v>
      </c>
      <c r="E197" s="68">
        <f>E198</f>
        <v>2146830</v>
      </c>
      <c r="F197" s="68">
        <f>F198</f>
        <v>858732</v>
      </c>
      <c r="G197" s="157">
        <f>F197/E197%</f>
        <v>40</v>
      </c>
    </row>
    <row r="198" spans="1:7" ht="60.75" customHeight="1">
      <c r="A198" s="66"/>
      <c r="B198" s="66"/>
      <c r="C198" s="118">
        <v>2320</v>
      </c>
      <c r="D198" s="131" t="s">
        <v>152</v>
      </c>
      <c r="E198" s="68">
        <v>2146830</v>
      </c>
      <c r="F198" s="68">
        <v>858732</v>
      </c>
      <c r="G198" s="100"/>
    </row>
    <row r="199" spans="1:7" ht="24" customHeight="1">
      <c r="A199" s="66"/>
      <c r="B199" s="66" t="s">
        <v>376</v>
      </c>
      <c r="C199" s="118"/>
      <c r="D199" s="131" t="s">
        <v>36</v>
      </c>
      <c r="E199" s="68">
        <f>E200</f>
        <v>21000</v>
      </c>
      <c r="F199" s="68">
        <f>F200</f>
        <v>0</v>
      </c>
      <c r="G199" s="157">
        <f>F199/E199%</f>
        <v>0</v>
      </c>
    </row>
    <row r="200" spans="1:7" ht="24" customHeight="1">
      <c r="A200" s="66"/>
      <c r="B200" s="66"/>
      <c r="C200" s="118">
        <v>3110</v>
      </c>
      <c r="D200" s="131" t="s">
        <v>199</v>
      </c>
      <c r="E200" s="68">
        <v>21000</v>
      </c>
      <c r="F200" s="68">
        <v>0</v>
      </c>
      <c r="G200" s="100"/>
    </row>
    <row r="201" spans="1:7" s="1" customFormat="1" ht="24" customHeight="1">
      <c r="A201" s="198" t="s">
        <v>38</v>
      </c>
      <c r="B201" s="198"/>
      <c r="C201" s="199"/>
      <c r="D201" s="206" t="s">
        <v>39</v>
      </c>
      <c r="E201" s="200">
        <f>E202+E211+E218+E228+E231+E233+E246+E248</f>
        <v>12230091</v>
      </c>
      <c r="F201" s="200">
        <f>F202+F211+F218+F228+F231+F233+F246+F248</f>
        <v>4864400</v>
      </c>
      <c r="G201" s="201">
        <f>F201/E201%</f>
        <v>39.774029481873846</v>
      </c>
    </row>
    <row r="202" spans="1:7" s="39" customFormat="1" ht="24" customHeight="1">
      <c r="A202" s="102"/>
      <c r="B202" s="102" t="s">
        <v>57</v>
      </c>
      <c r="C202" s="208"/>
      <c r="D202" s="101" t="s">
        <v>69</v>
      </c>
      <c r="E202" s="103">
        <f>E203+E204+E205+E206+E207+E208+E209+E210</f>
        <v>5195995</v>
      </c>
      <c r="F202" s="103">
        <f>F203+F204+F205+F206+F207+F208+F209+F210</f>
        <v>1496630</v>
      </c>
      <c r="G202" s="157">
        <f>F202/E202%</f>
        <v>28.8035304114034</v>
      </c>
    </row>
    <row r="203" spans="1:7" s="1" customFormat="1" ht="39" customHeight="1">
      <c r="A203" s="66"/>
      <c r="B203" s="66"/>
      <c r="C203" s="118">
        <v>2540</v>
      </c>
      <c r="D203" s="131" t="s">
        <v>148</v>
      </c>
      <c r="E203" s="68">
        <v>2150645</v>
      </c>
      <c r="F203" s="68">
        <v>1055891</v>
      </c>
      <c r="G203" s="100"/>
    </row>
    <row r="204" spans="1:7" s="1" customFormat="1" ht="36.75" customHeight="1">
      <c r="A204" s="66"/>
      <c r="B204" s="66"/>
      <c r="C204" s="118">
        <v>3020</v>
      </c>
      <c r="D204" s="131" t="s">
        <v>193</v>
      </c>
      <c r="E204" s="68">
        <v>1039</v>
      </c>
      <c r="F204" s="68">
        <v>0</v>
      </c>
      <c r="G204" s="100"/>
    </row>
    <row r="205" spans="1:7" s="1" customFormat="1" ht="24" customHeight="1">
      <c r="A205" s="66"/>
      <c r="B205" s="66"/>
      <c r="C205" s="118">
        <v>4010</v>
      </c>
      <c r="D205" s="131" t="s">
        <v>145</v>
      </c>
      <c r="E205" s="68">
        <v>476717</v>
      </c>
      <c r="F205" s="68">
        <v>269217</v>
      </c>
      <c r="G205" s="100"/>
    </row>
    <row r="206" spans="1:7" s="1" customFormat="1" ht="24" customHeight="1">
      <c r="A206" s="66"/>
      <c r="B206" s="66"/>
      <c r="C206" s="118">
        <v>4040</v>
      </c>
      <c r="D206" s="131" t="s">
        <v>156</v>
      </c>
      <c r="E206" s="68">
        <v>35879</v>
      </c>
      <c r="F206" s="68">
        <v>35879</v>
      </c>
      <c r="G206" s="100"/>
    </row>
    <row r="207" spans="1:7" s="1" customFormat="1" ht="24" customHeight="1">
      <c r="A207" s="66"/>
      <c r="B207" s="66"/>
      <c r="C207" s="123" t="s">
        <v>187</v>
      </c>
      <c r="D207" s="131" t="s">
        <v>146</v>
      </c>
      <c r="E207" s="68">
        <v>98526</v>
      </c>
      <c r="F207" s="68">
        <v>50394</v>
      </c>
      <c r="G207" s="100"/>
    </row>
    <row r="208" spans="1:7" s="1" customFormat="1" ht="29.25" customHeight="1">
      <c r="A208" s="66"/>
      <c r="B208" s="66"/>
      <c r="C208" s="123" t="s">
        <v>463</v>
      </c>
      <c r="D208" s="131" t="s">
        <v>147</v>
      </c>
      <c r="E208" s="68">
        <v>146589</v>
      </c>
      <c r="F208" s="68">
        <v>85249</v>
      </c>
      <c r="G208" s="100"/>
    </row>
    <row r="209" spans="1:7" s="1" customFormat="1" ht="29.25" customHeight="1">
      <c r="A209" s="66"/>
      <c r="B209" s="66"/>
      <c r="C209" s="123">
        <v>6057</v>
      </c>
      <c r="D209" s="131" t="s">
        <v>149</v>
      </c>
      <c r="E209" s="68">
        <v>1943610</v>
      </c>
      <c r="F209" s="68"/>
      <c r="G209" s="100"/>
    </row>
    <row r="210" spans="1:7" s="1" customFormat="1" ht="29.25" customHeight="1">
      <c r="A210" s="66"/>
      <c r="B210" s="66"/>
      <c r="C210" s="123">
        <v>6059</v>
      </c>
      <c r="D210" s="131" t="s">
        <v>149</v>
      </c>
      <c r="E210" s="68">
        <v>342990</v>
      </c>
      <c r="F210" s="68"/>
      <c r="G210" s="100"/>
    </row>
    <row r="211" spans="1:7" s="39" customFormat="1" ht="40.5" customHeight="1">
      <c r="A211" s="102"/>
      <c r="B211" s="102" t="s">
        <v>59</v>
      </c>
      <c r="C211" s="208"/>
      <c r="D211" s="101" t="s">
        <v>70</v>
      </c>
      <c r="E211" s="103">
        <f>E212+E213+E214+E215+E216+E217</f>
        <v>1991221</v>
      </c>
      <c r="F211" s="103">
        <f>F212+F213+F214+F215+F216+F217</f>
        <v>1021186</v>
      </c>
      <c r="G211" s="157">
        <f>F211/E211%</f>
        <v>51.28441293055869</v>
      </c>
    </row>
    <row r="212" spans="1:7" s="1" customFormat="1" ht="35.25" customHeight="1">
      <c r="A212" s="66"/>
      <c r="B212" s="66"/>
      <c r="C212" s="118">
        <v>3020</v>
      </c>
      <c r="D212" s="131" t="s">
        <v>193</v>
      </c>
      <c r="E212" s="68">
        <v>3049</v>
      </c>
      <c r="F212" s="68">
        <v>1000</v>
      </c>
      <c r="G212" s="100"/>
    </row>
    <row r="213" spans="1:7" s="1" customFormat="1" ht="24" customHeight="1">
      <c r="A213" s="66"/>
      <c r="B213" s="66"/>
      <c r="C213" s="118">
        <v>4010</v>
      </c>
      <c r="D213" s="131" t="s">
        <v>145</v>
      </c>
      <c r="E213" s="68">
        <v>1331263</v>
      </c>
      <c r="F213" s="68">
        <v>641155</v>
      </c>
      <c r="G213" s="100"/>
    </row>
    <row r="214" spans="1:7" s="1" customFormat="1" ht="24" customHeight="1">
      <c r="A214" s="66"/>
      <c r="B214" s="66"/>
      <c r="C214" s="118">
        <v>4040</v>
      </c>
      <c r="D214" s="131" t="s">
        <v>156</v>
      </c>
      <c r="E214" s="68">
        <v>92333</v>
      </c>
      <c r="F214" s="68">
        <v>92333</v>
      </c>
      <c r="G214" s="100"/>
    </row>
    <row r="215" spans="1:7" s="1" customFormat="1" ht="24" customHeight="1">
      <c r="A215" s="66"/>
      <c r="B215" s="66"/>
      <c r="C215" s="123" t="s">
        <v>187</v>
      </c>
      <c r="D215" s="131" t="s">
        <v>146</v>
      </c>
      <c r="E215" s="68">
        <v>261025</v>
      </c>
      <c r="F215" s="68">
        <v>133652</v>
      </c>
      <c r="G215" s="100"/>
    </row>
    <row r="216" spans="1:7" s="1" customFormat="1" ht="18.75" customHeight="1">
      <c r="A216" s="66"/>
      <c r="B216" s="66"/>
      <c r="C216" s="123">
        <v>4170</v>
      </c>
      <c r="D216" s="131" t="s">
        <v>116</v>
      </c>
      <c r="E216" s="68">
        <v>32660</v>
      </c>
      <c r="F216" s="68">
        <v>16350</v>
      </c>
      <c r="G216" s="100"/>
    </row>
    <row r="217" spans="1:7" s="1" customFormat="1" ht="31.5" customHeight="1">
      <c r="A217" s="66"/>
      <c r="B217" s="66"/>
      <c r="C217" s="123" t="s">
        <v>278</v>
      </c>
      <c r="D217" s="131" t="s">
        <v>147</v>
      </c>
      <c r="E217" s="68">
        <v>270891</v>
      </c>
      <c r="F217" s="68">
        <v>136696</v>
      </c>
      <c r="G217" s="100"/>
    </row>
    <row r="218" spans="1:7" s="39" customFormat="1" ht="24" customHeight="1">
      <c r="A218" s="102"/>
      <c r="B218" s="102" t="s">
        <v>80</v>
      </c>
      <c r="C218" s="208"/>
      <c r="D218" s="101" t="s">
        <v>86</v>
      </c>
      <c r="E218" s="103">
        <f>E219+E220+E221+E222+E223+E224+E225+E226+E227</f>
        <v>1341152</v>
      </c>
      <c r="F218" s="103">
        <f>F219+F220+F221+F222+F223+F224+F225+F226+F227</f>
        <v>409148</v>
      </c>
      <c r="G218" s="157">
        <f>F218/E218%</f>
        <v>30.507205745508337</v>
      </c>
    </row>
    <row r="219" spans="1:7" s="1" customFormat="1" ht="39" customHeight="1">
      <c r="A219" s="66"/>
      <c r="B219" s="66"/>
      <c r="C219" s="118">
        <v>3020</v>
      </c>
      <c r="D219" s="131" t="s">
        <v>193</v>
      </c>
      <c r="E219" s="68">
        <v>35962</v>
      </c>
      <c r="F219" s="68">
        <v>12701</v>
      </c>
      <c r="G219" s="100"/>
    </row>
    <row r="220" spans="1:7" s="1" customFormat="1" ht="24" customHeight="1">
      <c r="A220" s="66"/>
      <c r="B220" s="66"/>
      <c r="C220" s="118">
        <v>3050</v>
      </c>
      <c r="D220" s="131" t="s">
        <v>195</v>
      </c>
      <c r="E220" s="68">
        <v>360</v>
      </c>
      <c r="F220" s="68">
        <v>180</v>
      </c>
      <c r="G220" s="100"/>
    </row>
    <row r="221" spans="1:7" s="1" customFormat="1" ht="24" customHeight="1">
      <c r="A221" s="66"/>
      <c r="B221" s="66"/>
      <c r="C221" s="118">
        <v>4010</v>
      </c>
      <c r="D221" s="131" t="s">
        <v>145</v>
      </c>
      <c r="E221" s="68">
        <v>575139</v>
      </c>
      <c r="F221" s="68">
        <v>248612</v>
      </c>
      <c r="G221" s="100"/>
    </row>
    <row r="222" spans="1:7" s="1" customFormat="1" ht="24" customHeight="1">
      <c r="A222" s="66"/>
      <c r="B222" s="66"/>
      <c r="C222" s="118">
        <v>4040</v>
      </c>
      <c r="D222" s="131" t="s">
        <v>156</v>
      </c>
      <c r="E222" s="68">
        <v>48544</v>
      </c>
      <c r="F222" s="68">
        <v>47611</v>
      </c>
      <c r="G222" s="100"/>
    </row>
    <row r="223" spans="1:7" s="1" customFormat="1" ht="24" customHeight="1">
      <c r="A223" s="66"/>
      <c r="B223" s="66"/>
      <c r="C223" s="123" t="s">
        <v>187</v>
      </c>
      <c r="D223" s="131" t="s">
        <v>146</v>
      </c>
      <c r="E223" s="68">
        <v>118873</v>
      </c>
      <c r="F223" s="68">
        <v>51849</v>
      </c>
      <c r="G223" s="100"/>
    </row>
    <row r="224" spans="1:7" s="1" customFormat="1" ht="41.25" customHeight="1">
      <c r="A224" s="66"/>
      <c r="B224" s="66"/>
      <c r="C224" s="123" t="s">
        <v>404</v>
      </c>
      <c r="D224" s="131" t="s">
        <v>147</v>
      </c>
      <c r="E224" s="68">
        <v>66524</v>
      </c>
      <c r="F224" s="68">
        <v>43275</v>
      </c>
      <c r="G224" s="100"/>
    </row>
    <row r="225" spans="1:7" s="1" customFormat="1" ht="35.25" customHeight="1">
      <c r="A225" s="66"/>
      <c r="B225" s="66"/>
      <c r="C225" s="123">
        <v>6050</v>
      </c>
      <c r="D225" s="131" t="s">
        <v>149</v>
      </c>
      <c r="E225" s="68">
        <v>484790</v>
      </c>
      <c r="F225" s="68">
        <v>4920</v>
      </c>
      <c r="G225" s="100"/>
    </row>
    <row r="226" spans="1:7" s="1" customFormat="1" ht="33.75" customHeight="1">
      <c r="A226" s="66"/>
      <c r="B226" s="66"/>
      <c r="C226" s="123">
        <v>6057</v>
      </c>
      <c r="D226" s="131" t="s">
        <v>149</v>
      </c>
      <c r="E226" s="68">
        <v>5040</v>
      </c>
      <c r="F226" s="68"/>
      <c r="G226" s="100"/>
    </row>
    <row r="227" spans="1:7" s="1" customFormat="1" ht="46.5" customHeight="1">
      <c r="A227" s="66"/>
      <c r="B227" s="66"/>
      <c r="C227" s="123">
        <v>6059</v>
      </c>
      <c r="D227" s="131" t="s">
        <v>149</v>
      </c>
      <c r="E227" s="68">
        <v>5920</v>
      </c>
      <c r="F227" s="68">
        <v>0</v>
      </c>
      <c r="G227" s="100"/>
    </row>
    <row r="228" spans="1:7" s="39" customFormat="1" ht="33.75" customHeight="1">
      <c r="A228" s="102"/>
      <c r="B228" s="102" t="s">
        <v>405</v>
      </c>
      <c r="C228" s="208"/>
      <c r="D228" s="101" t="s">
        <v>464</v>
      </c>
      <c r="E228" s="103">
        <f>E229+E230</f>
        <v>86810</v>
      </c>
      <c r="F228" s="103">
        <f>F229+F230</f>
        <v>48334</v>
      </c>
      <c r="G228" s="157">
        <f>F228/E228%</f>
        <v>55.67791729063472</v>
      </c>
    </row>
    <row r="229" spans="1:7" s="1" customFormat="1" ht="24" customHeight="1">
      <c r="A229" s="66"/>
      <c r="B229" s="66"/>
      <c r="C229" s="123">
        <v>3240</v>
      </c>
      <c r="D229" s="131" t="s">
        <v>151</v>
      </c>
      <c r="E229" s="68">
        <v>86310</v>
      </c>
      <c r="F229" s="68">
        <v>48334</v>
      </c>
      <c r="G229" s="157"/>
    </row>
    <row r="230" spans="1:7" s="1" customFormat="1" ht="24" customHeight="1">
      <c r="A230" s="66"/>
      <c r="B230" s="66"/>
      <c r="C230" s="123">
        <v>4210</v>
      </c>
      <c r="D230" s="131" t="s">
        <v>147</v>
      </c>
      <c r="E230" s="68">
        <v>500</v>
      </c>
      <c r="F230" s="68"/>
      <c r="G230" s="157"/>
    </row>
    <row r="231" spans="1:7" s="39" customFormat="1" ht="24" customHeight="1">
      <c r="A231" s="102"/>
      <c r="B231" s="102" t="s">
        <v>270</v>
      </c>
      <c r="C231" s="209"/>
      <c r="D231" s="101" t="s">
        <v>271</v>
      </c>
      <c r="E231" s="103">
        <f>E232</f>
        <v>1158171</v>
      </c>
      <c r="F231" s="103">
        <f>F232</f>
        <v>573428</v>
      </c>
      <c r="G231" s="157">
        <f>F231/E231%</f>
        <v>49.51151427552581</v>
      </c>
    </row>
    <row r="232" spans="1:7" s="1" customFormat="1" ht="40.5" customHeight="1">
      <c r="A232" s="66"/>
      <c r="B232" s="66"/>
      <c r="C232" s="123">
        <v>2540</v>
      </c>
      <c r="D232" s="131" t="s">
        <v>148</v>
      </c>
      <c r="E232" s="68">
        <v>1158171</v>
      </c>
      <c r="F232" s="68">
        <v>573428</v>
      </c>
      <c r="G232" s="100"/>
    </row>
    <row r="233" spans="1:7" s="39" customFormat="1" ht="24" customHeight="1">
      <c r="A233" s="102"/>
      <c r="B233" s="102" t="s">
        <v>98</v>
      </c>
      <c r="C233" s="208"/>
      <c r="D233" s="101" t="s">
        <v>103</v>
      </c>
      <c r="E233" s="103">
        <f>E234+E235+E236+E237+E238+E239+E240+E241+E242+E243+E244+E245</f>
        <v>2378351</v>
      </c>
      <c r="F233" s="103">
        <f>F234+F235+F236+F237+F238+F239+F240+F241+F242+F243+F244+F245</f>
        <v>1306768</v>
      </c>
      <c r="G233" s="157">
        <f>F233/E233%</f>
        <v>54.94428702912228</v>
      </c>
    </row>
    <row r="234" spans="1:7" s="1" customFormat="1" ht="39" customHeight="1">
      <c r="A234" s="66"/>
      <c r="B234" s="66"/>
      <c r="C234" s="118">
        <v>3020</v>
      </c>
      <c r="D234" s="131" t="s">
        <v>193</v>
      </c>
      <c r="E234" s="68">
        <v>2702</v>
      </c>
      <c r="F234" s="68">
        <v>294</v>
      </c>
      <c r="G234" s="100"/>
    </row>
    <row r="235" spans="1:7" s="1" customFormat="1" ht="24" customHeight="1">
      <c r="A235" s="66"/>
      <c r="B235" s="66"/>
      <c r="C235" s="118">
        <v>4010</v>
      </c>
      <c r="D235" s="131" t="s">
        <v>145</v>
      </c>
      <c r="E235" s="68">
        <v>1383643</v>
      </c>
      <c r="F235" s="68">
        <v>717710</v>
      </c>
      <c r="G235" s="100"/>
    </row>
    <row r="236" spans="1:7" s="1" customFormat="1" ht="24" customHeight="1">
      <c r="A236" s="66"/>
      <c r="B236" s="66"/>
      <c r="C236" s="118" t="s">
        <v>406</v>
      </c>
      <c r="D236" s="131" t="s">
        <v>145</v>
      </c>
      <c r="E236" s="68">
        <v>45436</v>
      </c>
      <c r="F236" s="68">
        <v>23366</v>
      </c>
      <c r="G236" s="100"/>
    </row>
    <row r="237" spans="1:7" s="1" customFormat="1" ht="24" customHeight="1">
      <c r="A237" s="66"/>
      <c r="B237" s="66"/>
      <c r="C237" s="118">
        <v>4040</v>
      </c>
      <c r="D237" s="131" t="s">
        <v>156</v>
      </c>
      <c r="E237" s="68">
        <v>103359</v>
      </c>
      <c r="F237" s="68">
        <v>103298</v>
      </c>
      <c r="G237" s="100"/>
    </row>
    <row r="238" spans="1:7" s="1" customFormat="1" ht="24" customHeight="1">
      <c r="A238" s="66"/>
      <c r="B238" s="66"/>
      <c r="C238" s="123" t="s">
        <v>187</v>
      </c>
      <c r="D238" s="131" t="s">
        <v>146</v>
      </c>
      <c r="E238" s="68">
        <v>279774</v>
      </c>
      <c r="F238" s="68">
        <v>140611</v>
      </c>
      <c r="G238" s="100"/>
    </row>
    <row r="239" spans="1:7" s="1" customFormat="1" ht="24" customHeight="1">
      <c r="A239" s="66"/>
      <c r="B239" s="66"/>
      <c r="C239" s="123" t="s">
        <v>407</v>
      </c>
      <c r="D239" s="131" t="s">
        <v>146</v>
      </c>
      <c r="E239" s="68">
        <v>9130</v>
      </c>
      <c r="F239" s="68">
        <v>4468</v>
      </c>
      <c r="G239" s="100"/>
    </row>
    <row r="240" spans="1:7" s="1" customFormat="1" ht="24" customHeight="1">
      <c r="A240" s="66"/>
      <c r="B240" s="66"/>
      <c r="C240" s="123" t="s">
        <v>279</v>
      </c>
      <c r="D240" s="131" t="s">
        <v>147</v>
      </c>
      <c r="E240" s="68">
        <v>411007</v>
      </c>
      <c r="F240" s="68">
        <v>207144</v>
      </c>
      <c r="G240" s="100"/>
    </row>
    <row r="241" spans="1:7" s="1" customFormat="1" ht="24" customHeight="1">
      <c r="A241" s="66"/>
      <c r="B241" s="66"/>
      <c r="C241" s="123" t="s">
        <v>408</v>
      </c>
      <c r="D241" s="131" t="s">
        <v>147</v>
      </c>
      <c r="E241" s="68">
        <v>55341</v>
      </c>
      <c r="F241" s="68">
        <v>37401</v>
      </c>
      <c r="G241" s="100"/>
    </row>
    <row r="242" spans="1:7" s="1" customFormat="1" ht="24" customHeight="1">
      <c r="A242" s="66"/>
      <c r="B242" s="66"/>
      <c r="C242" s="118">
        <v>4780</v>
      </c>
      <c r="D242" s="131" t="s">
        <v>207</v>
      </c>
      <c r="E242" s="68">
        <v>15626</v>
      </c>
      <c r="F242" s="68">
        <v>7927</v>
      </c>
      <c r="G242" s="100"/>
    </row>
    <row r="243" spans="1:7" s="1" customFormat="1" ht="31.5" customHeight="1">
      <c r="A243" s="66"/>
      <c r="B243" s="66"/>
      <c r="C243" s="123">
        <v>6050</v>
      </c>
      <c r="D243" s="131" t="s">
        <v>149</v>
      </c>
      <c r="E243" s="68">
        <v>6500</v>
      </c>
      <c r="F243" s="68">
        <v>6027</v>
      </c>
      <c r="G243" s="100"/>
    </row>
    <row r="244" spans="1:7" s="1" customFormat="1" ht="41.25" customHeight="1">
      <c r="A244" s="66"/>
      <c r="B244" s="66"/>
      <c r="C244" s="123">
        <v>6057</v>
      </c>
      <c r="D244" s="131" t="s">
        <v>149</v>
      </c>
      <c r="E244" s="68">
        <v>58904</v>
      </c>
      <c r="F244" s="68">
        <v>52362</v>
      </c>
      <c r="G244" s="100"/>
    </row>
    <row r="245" spans="1:7" s="1" customFormat="1" ht="33" customHeight="1">
      <c r="A245" s="66"/>
      <c r="B245" s="66"/>
      <c r="C245" s="123">
        <v>6059</v>
      </c>
      <c r="D245" s="131" t="s">
        <v>149</v>
      </c>
      <c r="E245" s="68">
        <v>6929</v>
      </c>
      <c r="F245" s="68">
        <v>6160</v>
      </c>
      <c r="G245" s="100"/>
    </row>
    <row r="246" spans="1:7" s="39" customFormat="1" ht="33" customHeight="1">
      <c r="A246" s="102"/>
      <c r="B246" s="102" t="s">
        <v>136</v>
      </c>
      <c r="C246" s="208"/>
      <c r="D246" s="101" t="s">
        <v>135</v>
      </c>
      <c r="E246" s="103">
        <f>E247</f>
        <v>29262</v>
      </c>
      <c r="F246" s="103">
        <f>F247</f>
        <v>8906</v>
      </c>
      <c r="G246" s="157">
        <f>F246/E246%</f>
        <v>30.4353769393753</v>
      </c>
    </row>
    <row r="247" spans="1:7" s="1" customFormat="1" ht="24" customHeight="1">
      <c r="A247" s="66"/>
      <c r="B247" s="66"/>
      <c r="C247" s="118" t="s">
        <v>402</v>
      </c>
      <c r="D247" s="131" t="s">
        <v>153</v>
      </c>
      <c r="E247" s="68">
        <v>29262</v>
      </c>
      <c r="F247" s="68">
        <v>8906</v>
      </c>
      <c r="G247" s="100"/>
    </row>
    <row r="248" spans="1:7" s="39" customFormat="1" ht="24" customHeight="1">
      <c r="A248" s="102"/>
      <c r="B248" s="102" t="s">
        <v>40</v>
      </c>
      <c r="C248" s="208"/>
      <c r="D248" s="101" t="s">
        <v>36</v>
      </c>
      <c r="E248" s="103">
        <f>E249</f>
        <v>49129</v>
      </c>
      <c r="F248" s="103">
        <f>F249</f>
        <v>0</v>
      </c>
      <c r="G248" s="104" t="s">
        <v>247</v>
      </c>
    </row>
    <row r="249" spans="1:7" s="1" customFormat="1" ht="24" customHeight="1">
      <c r="A249" s="66"/>
      <c r="B249" s="66"/>
      <c r="C249" s="123">
        <v>4300</v>
      </c>
      <c r="D249" s="131" t="s">
        <v>147</v>
      </c>
      <c r="E249" s="68">
        <v>49129</v>
      </c>
      <c r="F249" s="68"/>
      <c r="G249" s="100"/>
    </row>
    <row r="250" spans="1:7" s="1" customFormat="1" ht="24" customHeight="1">
      <c r="A250" s="332" t="s">
        <v>346</v>
      </c>
      <c r="B250" s="332"/>
      <c r="C250" s="333"/>
      <c r="D250" s="334" t="s">
        <v>348</v>
      </c>
      <c r="E250" s="221">
        <f>E251+E261</f>
        <v>8601307</v>
      </c>
      <c r="F250" s="221">
        <f>F251+F261</f>
        <v>3300765</v>
      </c>
      <c r="G250" s="201">
        <f>F250/E250%</f>
        <v>38.37515624078991</v>
      </c>
    </row>
    <row r="251" spans="1:7" s="1" customFormat="1" ht="24" customHeight="1">
      <c r="A251" s="66"/>
      <c r="B251" s="66" t="s">
        <v>347</v>
      </c>
      <c r="C251" s="123"/>
      <c r="D251" s="131" t="s">
        <v>37</v>
      </c>
      <c r="E251" s="68">
        <f>E252+E253+E254+E255+E256+E257+E258+E259+E260</f>
        <v>5853925</v>
      </c>
      <c r="F251" s="68">
        <f>F252+F253+F254+F255+F256+F257+F258+F259+F260</f>
        <v>2597945</v>
      </c>
      <c r="G251" s="100">
        <f>F251/E251%</f>
        <v>44.37954022301277</v>
      </c>
    </row>
    <row r="252" spans="1:7" s="1" customFormat="1" ht="52.5" customHeight="1">
      <c r="A252" s="66"/>
      <c r="B252" s="66"/>
      <c r="C252" s="123">
        <v>2320</v>
      </c>
      <c r="D252" s="326" t="s">
        <v>152</v>
      </c>
      <c r="E252" s="68">
        <v>349320</v>
      </c>
      <c r="F252" s="68">
        <v>88848</v>
      </c>
      <c r="G252" s="100"/>
    </row>
    <row r="253" spans="1:7" s="1" customFormat="1" ht="31.5" customHeight="1">
      <c r="A253" s="66"/>
      <c r="B253" s="66"/>
      <c r="C253" s="123">
        <v>2950</v>
      </c>
      <c r="D253" s="131" t="s">
        <v>409</v>
      </c>
      <c r="E253" s="68">
        <v>275</v>
      </c>
      <c r="F253" s="68">
        <v>274</v>
      </c>
      <c r="G253" s="100"/>
    </row>
    <row r="254" spans="1:7" s="1" customFormat="1" ht="24" customHeight="1">
      <c r="A254" s="66"/>
      <c r="B254" s="66"/>
      <c r="C254" s="123">
        <v>3110</v>
      </c>
      <c r="D254" s="131" t="s">
        <v>199</v>
      </c>
      <c r="E254" s="68">
        <v>4368008</v>
      </c>
      <c r="F254" s="68">
        <v>2062183</v>
      </c>
      <c r="G254" s="100"/>
    </row>
    <row r="255" spans="1:7" s="1" customFormat="1" ht="24" customHeight="1">
      <c r="A255" s="66"/>
      <c r="B255" s="66"/>
      <c r="C255" s="123">
        <v>4010</v>
      </c>
      <c r="D255" s="131" t="s">
        <v>145</v>
      </c>
      <c r="E255" s="68">
        <v>324210</v>
      </c>
      <c r="F255" s="68">
        <v>146763</v>
      </c>
      <c r="G255" s="100"/>
    </row>
    <row r="256" spans="1:7" s="1" customFormat="1" ht="24" customHeight="1">
      <c r="A256" s="66"/>
      <c r="B256" s="66"/>
      <c r="C256" s="118">
        <v>4040</v>
      </c>
      <c r="D256" s="131" t="s">
        <v>156</v>
      </c>
      <c r="E256" s="68">
        <v>17000</v>
      </c>
      <c r="F256" s="68">
        <v>16155</v>
      </c>
      <c r="G256" s="100"/>
    </row>
    <row r="257" spans="1:7" s="1" customFormat="1" ht="24" customHeight="1">
      <c r="A257" s="66"/>
      <c r="B257" s="66"/>
      <c r="C257" s="123" t="s">
        <v>187</v>
      </c>
      <c r="D257" s="131" t="s">
        <v>146</v>
      </c>
      <c r="E257" s="68">
        <v>153261</v>
      </c>
      <c r="F257" s="68">
        <v>54767</v>
      </c>
      <c r="G257" s="100"/>
    </row>
    <row r="258" spans="1:7" s="1" customFormat="1" ht="24" customHeight="1">
      <c r="A258" s="66"/>
      <c r="B258" s="66"/>
      <c r="C258" s="123">
        <v>4170</v>
      </c>
      <c r="D258" s="131" t="s">
        <v>116</v>
      </c>
      <c r="E258" s="68">
        <v>641720</v>
      </c>
      <c r="F258" s="68">
        <v>228953</v>
      </c>
      <c r="G258" s="100"/>
    </row>
    <row r="259" spans="1:7" s="1" customFormat="1" ht="24" customHeight="1">
      <c r="A259" s="66"/>
      <c r="B259" s="66"/>
      <c r="C259" s="123">
        <v>4300</v>
      </c>
      <c r="D259" s="131" t="s">
        <v>147</v>
      </c>
      <c r="E259" s="68">
        <v>129</v>
      </c>
      <c r="F259" s="68"/>
      <c r="G259" s="100"/>
    </row>
    <row r="260" spans="1:7" s="1" customFormat="1" ht="41.25" customHeight="1">
      <c r="A260" s="66"/>
      <c r="B260" s="66"/>
      <c r="C260" s="123">
        <v>4560</v>
      </c>
      <c r="D260" s="131" t="s">
        <v>410</v>
      </c>
      <c r="E260" s="68">
        <v>2</v>
      </c>
      <c r="F260" s="68">
        <v>2</v>
      </c>
      <c r="G260" s="100"/>
    </row>
    <row r="261" spans="1:7" s="1" customFormat="1" ht="30" customHeight="1">
      <c r="A261" s="66"/>
      <c r="B261" s="66" t="s">
        <v>379</v>
      </c>
      <c r="C261" s="123"/>
      <c r="D261" s="131" t="s">
        <v>411</v>
      </c>
      <c r="E261" s="68">
        <f>E262+E263+E264+E265</f>
        <v>2747382</v>
      </c>
      <c r="F261" s="68">
        <f>F262+F263+F264+F265</f>
        <v>702820</v>
      </c>
      <c r="G261" s="94">
        <f>F261/E261%</f>
        <v>25.58144444420179</v>
      </c>
    </row>
    <row r="262" spans="1:7" s="1" customFormat="1" ht="45" customHeight="1">
      <c r="A262" s="66"/>
      <c r="B262" s="66"/>
      <c r="C262" s="123">
        <v>2320</v>
      </c>
      <c r="D262" s="326" t="s">
        <v>152</v>
      </c>
      <c r="E262" s="68">
        <v>158380</v>
      </c>
      <c r="F262" s="68">
        <v>12140</v>
      </c>
      <c r="G262" s="100"/>
    </row>
    <row r="263" spans="1:7" s="1" customFormat="1" ht="59.25" customHeight="1">
      <c r="A263" s="66"/>
      <c r="B263" s="66"/>
      <c r="C263" s="123">
        <v>2830</v>
      </c>
      <c r="D263" s="326" t="s">
        <v>235</v>
      </c>
      <c r="E263" s="68">
        <v>2384190</v>
      </c>
      <c r="F263" s="68">
        <v>669946</v>
      </c>
      <c r="G263" s="100"/>
    </row>
    <row r="264" spans="1:7" s="1" customFormat="1" ht="27.75" customHeight="1">
      <c r="A264" s="66"/>
      <c r="B264" s="66"/>
      <c r="C264" s="123">
        <v>3110</v>
      </c>
      <c r="D264" s="131" t="s">
        <v>199</v>
      </c>
      <c r="E264" s="68">
        <v>184812</v>
      </c>
      <c r="F264" s="68">
        <v>20734</v>
      </c>
      <c r="G264" s="100"/>
    </row>
    <row r="265" spans="1:7" s="1" customFormat="1" ht="30" customHeight="1">
      <c r="A265" s="66"/>
      <c r="B265" s="66"/>
      <c r="C265" s="123" t="s">
        <v>412</v>
      </c>
      <c r="D265" s="131" t="s">
        <v>147</v>
      </c>
      <c r="E265" s="68">
        <v>20000</v>
      </c>
      <c r="F265" s="68"/>
      <c r="G265" s="100"/>
    </row>
    <row r="266" spans="1:7" ht="36.75" customHeight="1">
      <c r="A266" s="70" t="s">
        <v>189</v>
      </c>
      <c r="B266" s="70"/>
      <c r="C266" s="135"/>
      <c r="D266" s="203" t="s">
        <v>201</v>
      </c>
      <c r="E266" s="73">
        <f>E267+E269+E271+E273</f>
        <v>130000</v>
      </c>
      <c r="F266" s="73">
        <f>F267+F269+F271+F273</f>
        <v>60794</v>
      </c>
      <c r="G266" s="94">
        <f>F266/E266%</f>
        <v>46.76461538461538</v>
      </c>
    </row>
    <row r="267" spans="1:7" ht="24.75" customHeight="1">
      <c r="A267" s="66"/>
      <c r="B267" s="66" t="s">
        <v>202</v>
      </c>
      <c r="C267" s="123"/>
      <c r="D267" s="131" t="s">
        <v>203</v>
      </c>
      <c r="E267" s="68">
        <f>E268</f>
        <v>22000</v>
      </c>
      <c r="F267" s="68">
        <f>F268</f>
        <v>0</v>
      </c>
      <c r="G267" s="94">
        <f>F267/E267%</f>
        <v>0</v>
      </c>
    </row>
    <row r="268" spans="1:7" ht="23.25" customHeight="1">
      <c r="A268" s="66"/>
      <c r="B268" s="66"/>
      <c r="C268" s="123" t="s">
        <v>186</v>
      </c>
      <c r="D268" s="131" t="s">
        <v>147</v>
      </c>
      <c r="E268" s="68">
        <v>22000</v>
      </c>
      <c r="F268" s="68"/>
      <c r="G268" s="94"/>
    </row>
    <row r="269" spans="1:7" ht="28.5" customHeight="1">
      <c r="A269" s="66"/>
      <c r="B269" s="66" t="s">
        <v>236</v>
      </c>
      <c r="C269" s="123"/>
      <c r="D269" s="131" t="s">
        <v>237</v>
      </c>
      <c r="E269" s="68">
        <f>E270</f>
        <v>5000</v>
      </c>
      <c r="F269" s="68">
        <f>F270</f>
        <v>0</v>
      </c>
      <c r="G269" s="94">
        <f>F269/E269%</f>
        <v>0</v>
      </c>
    </row>
    <row r="270" spans="1:7" ht="22.5" customHeight="1">
      <c r="A270" s="66"/>
      <c r="B270" s="66"/>
      <c r="C270" s="123" t="s">
        <v>413</v>
      </c>
      <c r="D270" s="131" t="s">
        <v>147</v>
      </c>
      <c r="E270" s="68">
        <v>5000</v>
      </c>
      <c r="F270" s="68"/>
      <c r="G270" s="94"/>
    </row>
    <row r="271" spans="1:7" ht="28.5" customHeight="1">
      <c r="A271" s="66"/>
      <c r="B271" s="66" t="s">
        <v>323</v>
      </c>
      <c r="C271" s="123"/>
      <c r="D271" s="131" t="s">
        <v>345</v>
      </c>
      <c r="E271" s="68">
        <f>E272</f>
        <v>5000</v>
      </c>
      <c r="F271" s="68">
        <f>F272</f>
        <v>0</v>
      </c>
      <c r="G271" s="94">
        <f>F271/E271%</f>
        <v>0</v>
      </c>
    </row>
    <row r="272" spans="1:7" ht="22.5" customHeight="1">
      <c r="A272" s="66"/>
      <c r="B272" s="66"/>
      <c r="C272" s="123" t="s">
        <v>413</v>
      </c>
      <c r="D272" s="131" t="s">
        <v>147</v>
      </c>
      <c r="E272" s="68">
        <v>5000</v>
      </c>
      <c r="F272" s="68"/>
      <c r="G272" s="94"/>
    </row>
    <row r="273" spans="1:7" ht="24.75" customHeight="1">
      <c r="A273" s="66"/>
      <c r="B273" s="66" t="s">
        <v>204</v>
      </c>
      <c r="C273" s="123"/>
      <c r="D273" s="131" t="s">
        <v>36</v>
      </c>
      <c r="E273" s="68">
        <f>E274+E275</f>
        <v>98000</v>
      </c>
      <c r="F273" s="68">
        <f>F274+F275</f>
        <v>60794</v>
      </c>
      <c r="G273" s="94">
        <f>F273/E273%</f>
        <v>62.03469387755102</v>
      </c>
    </row>
    <row r="274" spans="1:7" ht="87" customHeight="1">
      <c r="A274" s="66"/>
      <c r="B274" s="66"/>
      <c r="C274" s="123">
        <v>2360</v>
      </c>
      <c r="D274" s="131" t="s">
        <v>465</v>
      </c>
      <c r="E274" s="68">
        <v>20000</v>
      </c>
      <c r="F274" s="68">
        <v>15100</v>
      </c>
      <c r="G274" s="94"/>
    </row>
    <row r="275" spans="1:7" ht="24.75" customHeight="1">
      <c r="A275" s="66"/>
      <c r="B275" s="66"/>
      <c r="C275" s="123" t="s">
        <v>466</v>
      </c>
      <c r="D275" s="131" t="s">
        <v>147</v>
      </c>
      <c r="E275" s="68">
        <v>78000</v>
      </c>
      <c r="F275" s="68">
        <v>45694</v>
      </c>
      <c r="G275" s="94"/>
    </row>
    <row r="276" spans="1:7" ht="32.25" customHeight="1">
      <c r="A276" s="75" t="s">
        <v>87</v>
      </c>
      <c r="B276" s="75"/>
      <c r="C276" s="119"/>
      <c r="D276" s="203" t="s">
        <v>142</v>
      </c>
      <c r="E276" s="77">
        <f>E277</f>
        <v>87500</v>
      </c>
      <c r="F276" s="77">
        <f>F277</f>
        <v>64078</v>
      </c>
      <c r="G276" s="94">
        <f>F276/E276%</f>
        <v>73.232</v>
      </c>
    </row>
    <row r="277" spans="1:7" ht="27.75" customHeight="1">
      <c r="A277" s="66"/>
      <c r="B277" s="66" t="s">
        <v>105</v>
      </c>
      <c r="C277" s="118"/>
      <c r="D277" s="131" t="s">
        <v>106</v>
      </c>
      <c r="E277" s="68">
        <f>E278+E279</f>
        <v>87500</v>
      </c>
      <c r="F277" s="68">
        <f>F278+F279</f>
        <v>64078</v>
      </c>
      <c r="G277" s="157">
        <f>F277/E277%</f>
        <v>73.232</v>
      </c>
    </row>
    <row r="278" spans="1:7" ht="99" customHeight="1">
      <c r="A278" s="66"/>
      <c r="B278" s="66"/>
      <c r="C278" s="118">
        <v>2360</v>
      </c>
      <c r="D278" s="131" t="s">
        <v>465</v>
      </c>
      <c r="E278" s="68">
        <v>77500</v>
      </c>
      <c r="F278" s="68">
        <v>59078</v>
      </c>
      <c r="G278" s="100"/>
    </row>
    <row r="279" spans="1:7" ht="23.25" customHeight="1">
      <c r="A279" s="66"/>
      <c r="B279" s="66"/>
      <c r="C279" s="118">
        <v>4190</v>
      </c>
      <c r="D279" s="131" t="s">
        <v>147</v>
      </c>
      <c r="E279" s="68">
        <v>10000</v>
      </c>
      <c r="F279" s="68">
        <v>5000</v>
      </c>
      <c r="G279" s="100"/>
    </row>
    <row r="280" spans="1:7" ht="23.25" customHeight="1">
      <c r="A280" s="75" t="s">
        <v>88</v>
      </c>
      <c r="B280" s="75"/>
      <c r="C280" s="119"/>
      <c r="D280" s="203" t="s">
        <v>228</v>
      </c>
      <c r="E280" s="77">
        <f>E281+E290</f>
        <v>842073</v>
      </c>
      <c r="F280" s="77">
        <f>F281+F290</f>
        <v>424231</v>
      </c>
      <c r="G280" s="94">
        <f>F280/E280%</f>
        <v>50.379361409283995</v>
      </c>
    </row>
    <row r="281" spans="1:7" ht="21" customHeight="1">
      <c r="A281" s="102"/>
      <c r="B281" s="102" t="s">
        <v>139</v>
      </c>
      <c r="C281" s="118"/>
      <c r="D281" s="131" t="s">
        <v>140</v>
      </c>
      <c r="E281" s="103">
        <f>E282+E283+E285+E284+E286+E287+E288+E289</f>
        <v>719573</v>
      </c>
      <c r="F281" s="103">
        <f>F282+F283+F285+F284+F286+F287+F288+F289</f>
        <v>340331</v>
      </c>
      <c r="G281" s="157">
        <f>F281/E281%</f>
        <v>47.29624374455406</v>
      </c>
    </row>
    <row r="282" spans="1:7" ht="37.5" customHeight="1">
      <c r="A282" s="102"/>
      <c r="B282" s="102"/>
      <c r="C282" s="118">
        <v>3020</v>
      </c>
      <c r="D282" s="131" t="s">
        <v>193</v>
      </c>
      <c r="E282" s="103">
        <v>1000</v>
      </c>
      <c r="F282" s="103">
        <v>318</v>
      </c>
      <c r="G282" s="104"/>
    </row>
    <row r="283" spans="1:7" ht="39" customHeight="1">
      <c r="A283" s="102"/>
      <c r="B283" s="102"/>
      <c r="C283" s="118">
        <v>4010</v>
      </c>
      <c r="D283" s="131" t="s">
        <v>145</v>
      </c>
      <c r="E283" s="103">
        <v>288000</v>
      </c>
      <c r="F283" s="103">
        <v>124985</v>
      </c>
      <c r="G283" s="104"/>
    </row>
    <row r="284" spans="1:7" ht="39" customHeight="1">
      <c r="A284" s="102"/>
      <c r="B284" s="102"/>
      <c r="C284" s="118">
        <v>4040</v>
      </c>
      <c r="D284" s="131" t="s">
        <v>156</v>
      </c>
      <c r="E284" s="103">
        <v>19720</v>
      </c>
      <c r="F284" s="103">
        <v>18145</v>
      </c>
      <c r="G284" s="104"/>
    </row>
    <row r="285" spans="1:7" ht="27" customHeight="1">
      <c r="A285" s="102"/>
      <c r="B285" s="102"/>
      <c r="C285" s="118" t="s">
        <v>187</v>
      </c>
      <c r="D285" s="131" t="s">
        <v>146</v>
      </c>
      <c r="E285" s="103">
        <v>61372</v>
      </c>
      <c r="F285" s="103">
        <v>23049</v>
      </c>
      <c r="G285" s="104"/>
    </row>
    <row r="286" spans="1:7" ht="21" customHeight="1">
      <c r="A286" s="102"/>
      <c r="B286" s="102"/>
      <c r="C286" s="118">
        <v>4170</v>
      </c>
      <c r="D286" s="131" t="s">
        <v>116</v>
      </c>
      <c r="E286" s="103">
        <v>10000</v>
      </c>
      <c r="F286" s="103">
        <v>2688</v>
      </c>
      <c r="G286" s="104"/>
    </row>
    <row r="287" spans="1:7" ht="23.25" customHeight="1">
      <c r="A287" s="102"/>
      <c r="B287" s="102"/>
      <c r="C287" s="118" t="s">
        <v>171</v>
      </c>
      <c r="D287" s="131" t="s">
        <v>147</v>
      </c>
      <c r="E287" s="103">
        <v>274481</v>
      </c>
      <c r="F287" s="103">
        <v>133877</v>
      </c>
      <c r="G287" s="104"/>
    </row>
    <row r="288" spans="1:7" ht="33.75" customHeight="1">
      <c r="A288" s="102"/>
      <c r="B288" s="102"/>
      <c r="C288" s="118">
        <v>6050</v>
      </c>
      <c r="D288" s="131" t="s">
        <v>149</v>
      </c>
      <c r="E288" s="103">
        <v>45000</v>
      </c>
      <c r="F288" s="103">
        <v>19926</v>
      </c>
      <c r="G288" s="104"/>
    </row>
    <row r="289" spans="1:7" ht="35.25" customHeight="1">
      <c r="A289" s="102"/>
      <c r="B289" s="102"/>
      <c r="C289" s="118">
        <v>6060</v>
      </c>
      <c r="D289" s="131" t="s">
        <v>150</v>
      </c>
      <c r="E289" s="103">
        <v>20000</v>
      </c>
      <c r="F289" s="103">
        <v>17343</v>
      </c>
      <c r="G289" s="104"/>
    </row>
    <row r="290" spans="1:7" ht="36" customHeight="1">
      <c r="A290" s="66"/>
      <c r="B290" s="66" t="s">
        <v>107</v>
      </c>
      <c r="C290" s="118"/>
      <c r="D290" s="131" t="s">
        <v>229</v>
      </c>
      <c r="E290" s="68">
        <f>E291+E292</f>
        <v>122500</v>
      </c>
      <c r="F290" s="68">
        <f>F291+F292</f>
        <v>83900</v>
      </c>
      <c r="G290" s="157">
        <f>F290/E290%</f>
        <v>68.48979591836735</v>
      </c>
    </row>
    <row r="291" spans="1:7" ht="94.5" customHeight="1">
      <c r="A291" s="66"/>
      <c r="B291" s="66"/>
      <c r="C291" s="118">
        <v>2360</v>
      </c>
      <c r="D291" s="131" t="s">
        <v>465</v>
      </c>
      <c r="E291" s="68">
        <v>112500</v>
      </c>
      <c r="F291" s="68">
        <v>80400</v>
      </c>
      <c r="G291" s="100"/>
    </row>
    <row r="292" spans="1:7" ht="25.5" customHeight="1">
      <c r="A292" s="66"/>
      <c r="B292" s="66"/>
      <c r="C292" s="118">
        <v>4190</v>
      </c>
      <c r="D292" s="131" t="s">
        <v>147</v>
      </c>
      <c r="E292" s="68">
        <v>10000</v>
      </c>
      <c r="F292" s="68">
        <v>3500</v>
      </c>
      <c r="G292" s="100"/>
    </row>
    <row r="293" spans="1:7" ht="32.25" customHeight="1">
      <c r="A293" s="405" t="s">
        <v>29</v>
      </c>
      <c r="B293" s="406"/>
      <c r="C293" s="406"/>
      <c r="D293" s="406"/>
      <c r="E293" s="77">
        <f>E4+E10+E15+E30+E33+E38+E56+E87+E90+E102+E108+E111+E119+E173+E177+E193+E201+E250+E266+E276+E280</f>
        <v>133493576</v>
      </c>
      <c r="F293" s="77">
        <f>F4+F10+F15+F30+F33+F38+F56+F87+F90+F102+F108+F111+F119+F173+F177+F193+F201+F250+F266+F276+F280</f>
        <v>41461796</v>
      </c>
      <c r="G293" s="94">
        <f>F293/E293%</f>
        <v>31.05901964900543</v>
      </c>
    </row>
  </sheetData>
  <sheetProtection/>
  <mergeCells count="3">
    <mergeCell ref="E1:G1"/>
    <mergeCell ref="B2:G2"/>
    <mergeCell ref="A293:D293"/>
  </mergeCells>
  <printOptions/>
  <pageMargins left="0.75" right="0.75" top="1" bottom="1" header="0.5" footer="0.5"/>
  <pageSetup horizontalDpi="600" verticalDpi="600" orientation="portrait" paperSize="9" scale="7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8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9.00390625" style="1" customWidth="1"/>
    <col min="5" max="5" width="18.00390625" style="1" customWidth="1"/>
    <col min="6" max="6" width="16.75390625" style="1" customWidth="1"/>
    <col min="7" max="7" width="13.375" style="15" bestFit="1" customWidth="1"/>
    <col min="8" max="16384" width="9.125" style="1" customWidth="1"/>
  </cols>
  <sheetData>
    <row r="1" spans="6:7" ht="39" customHeight="1">
      <c r="F1" s="382" t="s">
        <v>42</v>
      </c>
      <c r="G1" s="383"/>
    </row>
    <row r="2" spans="1:7" ht="118.5" customHeight="1">
      <c r="A2" s="381" t="s">
        <v>439</v>
      </c>
      <c r="B2" s="381"/>
      <c r="C2" s="381"/>
      <c r="D2" s="381"/>
      <c r="E2" s="381"/>
      <c r="F2" s="381"/>
      <c r="G2" s="381"/>
    </row>
    <row r="3" spans="1:7" s="60" customFormat="1" ht="25.5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</row>
    <row r="4" spans="1:7" s="60" customFormat="1" ht="22.5" customHeight="1">
      <c r="A4" s="56">
        <v>801</v>
      </c>
      <c r="B4" s="56"/>
      <c r="C4" s="55"/>
      <c r="D4" s="58" t="s">
        <v>34</v>
      </c>
      <c r="E4" s="57">
        <f>E5</f>
        <v>12000</v>
      </c>
      <c r="F4" s="57">
        <f>F5</f>
        <v>12000</v>
      </c>
      <c r="G4" s="282">
        <f>F4/E4%</f>
        <v>100</v>
      </c>
    </row>
    <row r="5" spans="1:7" s="60" customFormat="1" ht="48" customHeight="1">
      <c r="A5" s="41"/>
      <c r="B5" s="41" t="s">
        <v>55</v>
      </c>
      <c r="C5" s="55"/>
      <c r="D5" s="151" t="s">
        <v>68</v>
      </c>
      <c r="E5" s="4">
        <f>E6</f>
        <v>12000</v>
      </c>
      <c r="F5" s="4">
        <f>F6</f>
        <v>12000</v>
      </c>
      <c r="G5" s="33"/>
    </row>
    <row r="6" spans="1:7" s="60" customFormat="1" ht="75" customHeight="1">
      <c r="A6" s="41"/>
      <c r="B6" s="41"/>
      <c r="C6" s="41" t="s">
        <v>304</v>
      </c>
      <c r="D6" s="242" t="s">
        <v>305</v>
      </c>
      <c r="E6" s="4">
        <v>12000</v>
      </c>
      <c r="F6" s="4">
        <v>12000</v>
      </c>
      <c r="G6" s="33"/>
    </row>
    <row r="7" spans="1:7" s="6" customFormat="1" ht="26.25" customHeight="1">
      <c r="A7" s="384" t="s">
        <v>29</v>
      </c>
      <c r="B7" s="385"/>
      <c r="C7" s="385"/>
      <c r="D7" s="385"/>
      <c r="E7" s="11">
        <f>E4</f>
        <v>12000</v>
      </c>
      <c r="F7" s="11">
        <f>F4</f>
        <v>12000</v>
      </c>
      <c r="G7" s="16">
        <f>F7/E7%</f>
        <v>100</v>
      </c>
    </row>
    <row r="8" spans="1:7" ht="15">
      <c r="A8" s="21"/>
      <c r="B8" s="21"/>
      <c r="C8" s="22"/>
      <c r="D8" s="23"/>
      <c r="E8" s="24"/>
      <c r="F8" s="24"/>
      <c r="G8" s="25"/>
    </row>
  </sheetData>
  <sheetProtection/>
  <mergeCells count="3">
    <mergeCell ref="F1:G1"/>
    <mergeCell ref="A2:G2"/>
    <mergeCell ref="A7:D7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G6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8.875" style="1" customWidth="1"/>
    <col min="6" max="6" width="17.75390625" style="1" customWidth="1"/>
    <col min="7" max="7" width="12.25390625" style="15" customWidth="1"/>
    <col min="8" max="16384" width="9.125" style="1" customWidth="1"/>
  </cols>
  <sheetData>
    <row r="1" spans="6:7" ht="39" customHeight="1">
      <c r="F1" s="382" t="s">
        <v>48</v>
      </c>
      <c r="G1" s="383"/>
    </row>
    <row r="2" spans="1:7" ht="85.5" customHeight="1">
      <c r="A2" s="381" t="s">
        <v>351</v>
      </c>
      <c r="B2" s="381"/>
      <c r="C2" s="381"/>
      <c r="D2" s="381"/>
      <c r="E2" s="381"/>
      <c r="F2" s="381"/>
      <c r="G2" s="381"/>
    </row>
    <row r="3" spans="1:7" s="60" customFormat="1" ht="30.75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</row>
    <row r="4" spans="1:7" ht="60">
      <c r="A4" s="3">
        <v>758</v>
      </c>
      <c r="B4" s="7" t="s">
        <v>46</v>
      </c>
      <c r="C4" s="3">
        <v>2920</v>
      </c>
      <c r="D4" s="2" t="s">
        <v>47</v>
      </c>
      <c r="E4" s="4">
        <v>21802381</v>
      </c>
      <c r="F4" s="4">
        <v>13416848</v>
      </c>
      <c r="G4" s="17">
        <f>F4/E4%</f>
        <v>61.53845307079076</v>
      </c>
    </row>
    <row r="5" spans="1:7" ht="64.5" customHeight="1">
      <c r="A5" s="9" t="s">
        <v>44</v>
      </c>
      <c r="B5" s="7" t="s">
        <v>95</v>
      </c>
      <c r="C5" s="3">
        <v>2920</v>
      </c>
      <c r="D5" s="2" t="s">
        <v>96</v>
      </c>
      <c r="E5" s="4">
        <v>9131289</v>
      </c>
      <c r="F5" s="4">
        <v>4565646</v>
      </c>
      <c r="G5" s="17">
        <f>F5/E5%</f>
        <v>50.00001642703456</v>
      </c>
    </row>
    <row r="6" spans="1:7" ht="26.25" customHeight="1">
      <c r="A6" s="387" t="s">
        <v>29</v>
      </c>
      <c r="B6" s="388"/>
      <c r="C6" s="388"/>
      <c r="D6" s="389"/>
      <c r="E6" s="57">
        <f>SUM(E4:E5)</f>
        <v>30933670</v>
      </c>
      <c r="F6" s="57">
        <f>SUM(F4:F5)</f>
        <v>17982494</v>
      </c>
      <c r="G6" s="63">
        <f>F6/E6%</f>
        <v>58.13242980868419</v>
      </c>
    </row>
  </sheetData>
  <sheetProtection/>
  <mergeCells count="3">
    <mergeCell ref="F1:G1"/>
    <mergeCell ref="A2:G2"/>
    <mergeCell ref="A6:D6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K10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7.875" style="1" customWidth="1"/>
    <col min="6" max="6" width="17.75390625" style="1" customWidth="1"/>
    <col min="7" max="7" width="12.125" style="15" bestFit="1" customWidth="1"/>
    <col min="8" max="16384" width="9.125" style="1" customWidth="1"/>
  </cols>
  <sheetData>
    <row r="1" spans="6:7" ht="39" customHeight="1">
      <c r="F1" s="390" t="s">
        <v>60</v>
      </c>
      <c r="G1" s="391"/>
    </row>
    <row r="2" spans="1:7" ht="118.5" customHeight="1">
      <c r="A2" s="381" t="s">
        <v>356</v>
      </c>
      <c r="B2" s="381"/>
      <c r="C2" s="381"/>
      <c r="D2" s="381"/>
      <c r="E2" s="381"/>
      <c r="F2" s="381"/>
      <c r="G2" s="381"/>
    </row>
    <row r="3" spans="1:7" ht="27.75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</row>
    <row r="4" spans="1:8" ht="31.5">
      <c r="A4" s="13">
        <v>600</v>
      </c>
      <c r="B4" s="13"/>
      <c r="C4" s="13"/>
      <c r="D4" s="58" t="s">
        <v>63</v>
      </c>
      <c r="E4" s="33">
        <f>E5</f>
        <v>3798931</v>
      </c>
      <c r="F4" s="33">
        <f>F5</f>
        <v>302404</v>
      </c>
      <c r="G4" s="16">
        <f>F4/E4%</f>
        <v>7.960239341014617</v>
      </c>
      <c r="H4" s="60"/>
    </row>
    <row r="5" spans="1:8" ht="30">
      <c r="A5" s="13"/>
      <c r="B5" s="153">
        <v>60014</v>
      </c>
      <c r="C5" s="153">
        <v>6300</v>
      </c>
      <c r="D5" s="154" t="s">
        <v>63</v>
      </c>
      <c r="E5" s="4">
        <v>3798931</v>
      </c>
      <c r="F5" s="267">
        <v>302404</v>
      </c>
      <c r="G5" s="16"/>
      <c r="H5" s="60"/>
    </row>
    <row r="6" spans="1:8" s="6" customFormat="1" ht="31.5">
      <c r="A6" s="18" t="s">
        <v>14</v>
      </c>
      <c r="B6" s="18"/>
      <c r="C6" s="13"/>
      <c r="D6" s="12" t="s">
        <v>15</v>
      </c>
      <c r="E6" s="11">
        <f>E7+E8</f>
        <v>637800</v>
      </c>
      <c r="F6" s="11">
        <f>F7+F8</f>
        <v>408878</v>
      </c>
      <c r="G6" s="16">
        <f>F6/E6%</f>
        <v>64.10755722797116</v>
      </c>
      <c r="H6" s="152"/>
    </row>
    <row r="7" spans="1:7" ht="30">
      <c r="A7" s="7"/>
      <c r="B7" s="7" t="s">
        <v>114</v>
      </c>
      <c r="C7" s="3">
        <v>2710</v>
      </c>
      <c r="D7" s="2" t="s">
        <v>310</v>
      </c>
      <c r="E7" s="4">
        <v>562800</v>
      </c>
      <c r="F7" s="4">
        <v>408878</v>
      </c>
      <c r="G7" s="17"/>
    </row>
    <row r="8" spans="1:7" ht="31.5" customHeight="1">
      <c r="A8" s="7"/>
      <c r="B8" s="7" t="s">
        <v>114</v>
      </c>
      <c r="C8" s="3">
        <v>6300</v>
      </c>
      <c r="D8" s="2" t="s">
        <v>310</v>
      </c>
      <c r="E8" s="4">
        <v>75000</v>
      </c>
      <c r="F8" s="4"/>
      <c r="G8" s="17"/>
    </row>
    <row r="9" spans="1:11" s="6" customFormat="1" ht="26.25" customHeight="1">
      <c r="A9" s="384" t="s">
        <v>29</v>
      </c>
      <c r="B9" s="385"/>
      <c r="C9" s="385"/>
      <c r="D9" s="385"/>
      <c r="E9" s="11">
        <f>E4+E6</f>
        <v>4436731</v>
      </c>
      <c r="F9" s="11">
        <f>F4+F6</f>
        <v>711282</v>
      </c>
      <c r="G9" s="16">
        <f>F9/E9%</f>
        <v>16.03166836123263</v>
      </c>
      <c r="K9" s="164"/>
    </row>
    <row r="10" spans="1:7" ht="15">
      <c r="A10" s="21"/>
      <c r="B10" s="21"/>
      <c r="C10" s="22"/>
      <c r="D10" s="23"/>
      <c r="E10" s="24"/>
      <c r="F10" s="24"/>
      <c r="G10" s="25"/>
    </row>
  </sheetData>
  <sheetProtection/>
  <mergeCells count="3">
    <mergeCell ref="F1:G1"/>
    <mergeCell ref="A2:G2"/>
    <mergeCell ref="A9:D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G10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7.125" style="0" customWidth="1"/>
    <col min="3" max="3" width="8.125" style="0" customWidth="1"/>
    <col min="4" max="4" width="27.125" style="0" customWidth="1"/>
    <col min="5" max="6" width="14.875" style="0" bestFit="1" customWidth="1"/>
    <col min="7" max="7" width="13.375" style="0" bestFit="1" customWidth="1"/>
  </cols>
  <sheetData>
    <row r="2" spans="1:7" ht="49.5" customHeight="1">
      <c r="A2" s="1"/>
      <c r="B2" s="1"/>
      <c r="C2" s="1"/>
      <c r="D2" s="1"/>
      <c r="E2" s="1"/>
      <c r="F2" s="382" t="s">
        <v>71</v>
      </c>
      <c r="G2" s="383"/>
    </row>
    <row r="3" spans="1:7" ht="111" customHeight="1">
      <c r="A3" s="386" t="s">
        <v>456</v>
      </c>
      <c r="B3" s="386"/>
      <c r="C3" s="386"/>
      <c r="D3" s="386"/>
      <c r="E3" s="386"/>
      <c r="F3" s="386"/>
      <c r="G3" s="386"/>
    </row>
    <row r="4" spans="1:7" s="130" customFormat="1" ht="28.5" customHeight="1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</row>
    <row r="5" spans="1:7" ht="24.75" customHeight="1">
      <c r="A5" s="55" t="s">
        <v>346</v>
      </c>
      <c r="B5" s="55"/>
      <c r="C5" s="265"/>
      <c r="D5" s="58" t="s">
        <v>348</v>
      </c>
      <c r="E5" s="57">
        <f>E6+E8</f>
        <v>891358</v>
      </c>
      <c r="F5" s="57">
        <f>F6+F8</f>
        <v>377778</v>
      </c>
      <c r="G5" s="63">
        <f>F5/E5%</f>
        <v>42.38229757291683</v>
      </c>
    </row>
    <row r="6" spans="1:7" ht="27" customHeight="1">
      <c r="A6" s="7"/>
      <c r="B6" s="7" t="s">
        <v>347</v>
      </c>
      <c r="C6" s="316"/>
      <c r="D6" s="2" t="s">
        <v>37</v>
      </c>
      <c r="E6" s="4">
        <f>E7</f>
        <v>870000</v>
      </c>
      <c r="F6" s="4">
        <f>F7</f>
        <v>360488</v>
      </c>
      <c r="G6" s="17">
        <f>F6/E6%</f>
        <v>41.435402298850576</v>
      </c>
    </row>
    <row r="7" spans="1:7" ht="76.5">
      <c r="A7" s="146"/>
      <c r="B7" s="146"/>
      <c r="C7" s="148" t="s">
        <v>131</v>
      </c>
      <c r="D7" s="26" t="s">
        <v>132</v>
      </c>
      <c r="E7" s="4">
        <v>870000</v>
      </c>
      <c r="F7" s="4">
        <v>360488</v>
      </c>
      <c r="G7" s="17"/>
    </row>
    <row r="8" spans="1:7" ht="45">
      <c r="A8" s="146"/>
      <c r="B8" s="7" t="s">
        <v>379</v>
      </c>
      <c r="C8" s="316"/>
      <c r="D8" s="2" t="s">
        <v>380</v>
      </c>
      <c r="E8" s="4">
        <f>E9</f>
        <v>21358</v>
      </c>
      <c r="F8" s="4">
        <f>F9</f>
        <v>17290</v>
      </c>
      <c r="G8" s="17">
        <f>F8/E8%</f>
        <v>80.95327277835003</v>
      </c>
    </row>
    <row r="9" spans="1:7" ht="76.5">
      <c r="A9" s="146"/>
      <c r="B9" s="146"/>
      <c r="C9" s="148" t="s">
        <v>131</v>
      </c>
      <c r="D9" s="26" t="s">
        <v>132</v>
      </c>
      <c r="E9" s="4">
        <v>21358</v>
      </c>
      <c r="F9" s="4">
        <v>17290</v>
      </c>
      <c r="G9" s="17"/>
    </row>
    <row r="10" spans="1:7" ht="27" customHeight="1">
      <c r="A10" s="392" t="s">
        <v>328</v>
      </c>
      <c r="B10" s="393"/>
      <c r="C10" s="393"/>
      <c r="D10" s="394"/>
      <c r="E10" s="57">
        <f>E5</f>
        <v>891358</v>
      </c>
      <c r="F10" s="57">
        <f>F5</f>
        <v>377778</v>
      </c>
      <c r="G10" s="112">
        <f>F10/E10%</f>
        <v>42.38229757291683</v>
      </c>
    </row>
  </sheetData>
  <sheetProtection/>
  <mergeCells count="3">
    <mergeCell ref="F2:G2"/>
    <mergeCell ref="A3:G3"/>
    <mergeCell ref="A10:D10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G9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32.875" style="1" customWidth="1"/>
    <col min="5" max="5" width="17.875" style="1" customWidth="1"/>
    <col min="6" max="6" width="17.75390625" style="1" customWidth="1"/>
    <col min="7" max="7" width="12.25390625" style="15" customWidth="1"/>
    <col min="8" max="16384" width="9.125" style="1" customWidth="1"/>
  </cols>
  <sheetData>
    <row r="1" spans="6:7" ht="39" customHeight="1">
      <c r="F1" s="382" t="s">
        <v>224</v>
      </c>
      <c r="G1" s="383"/>
    </row>
    <row r="2" spans="1:7" ht="141.75" customHeight="1">
      <c r="A2" s="386" t="s">
        <v>454</v>
      </c>
      <c r="B2" s="386"/>
      <c r="C2" s="386"/>
      <c r="D2" s="386"/>
      <c r="E2" s="386"/>
      <c r="F2" s="386"/>
      <c r="G2" s="386"/>
    </row>
    <row r="3" spans="1:7" ht="24.75" customHeight="1">
      <c r="A3" s="144" t="s">
        <v>1</v>
      </c>
      <c r="B3" s="144" t="s">
        <v>2</v>
      </c>
      <c r="C3" s="144" t="s">
        <v>3</v>
      </c>
      <c r="D3" s="144" t="s">
        <v>4</v>
      </c>
      <c r="E3" s="144" t="s">
        <v>5</v>
      </c>
      <c r="F3" s="144" t="s">
        <v>6</v>
      </c>
      <c r="G3" s="144" t="s">
        <v>7</v>
      </c>
    </row>
    <row r="4" spans="1:7" ht="30.75" customHeight="1">
      <c r="A4" s="55" t="s">
        <v>346</v>
      </c>
      <c r="B4" s="55"/>
      <c r="C4" s="265"/>
      <c r="D4" s="58" t="s">
        <v>348</v>
      </c>
      <c r="E4" s="57">
        <f>E5+E7</f>
        <v>832435</v>
      </c>
      <c r="F4" s="57">
        <f>F5+F7</f>
        <v>396053</v>
      </c>
      <c r="G4" s="63">
        <f>F4/E4%</f>
        <v>47.57764870530431</v>
      </c>
    </row>
    <row r="5" spans="1:7" s="6" customFormat="1" ht="21" customHeight="1">
      <c r="A5" s="7"/>
      <c r="B5" s="7" t="s">
        <v>347</v>
      </c>
      <c r="C5" s="316"/>
      <c r="D5" s="2" t="s">
        <v>37</v>
      </c>
      <c r="E5" s="4">
        <f>E6</f>
        <v>478287</v>
      </c>
      <c r="F5" s="4">
        <f>F6</f>
        <v>234844</v>
      </c>
      <c r="G5" s="17">
        <f>F5/E5%</f>
        <v>49.101062751026056</v>
      </c>
    </row>
    <row r="6" spans="1:7" ht="69.75" customHeight="1">
      <c r="A6" s="146"/>
      <c r="B6" s="146"/>
      <c r="C6" s="261" t="s">
        <v>223</v>
      </c>
      <c r="D6" s="26" t="s">
        <v>448</v>
      </c>
      <c r="E6" s="4">
        <v>478287</v>
      </c>
      <c r="F6" s="4">
        <v>234844</v>
      </c>
      <c r="G6" s="17"/>
    </row>
    <row r="7" spans="1:7" ht="36.75" customHeight="1">
      <c r="A7" s="146"/>
      <c r="B7" s="7" t="s">
        <v>379</v>
      </c>
      <c r="C7" s="261"/>
      <c r="D7" s="2" t="s">
        <v>380</v>
      </c>
      <c r="E7" s="4">
        <f>E8</f>
        <v>354148</v>
      </c>
      <c r="F7" s="4">
        <f>F8</f>
        <v>161209</v>
      </c>
      <c r="G7" s="17">
        <f>F7/E7%</f>
        <v>45.52023447824074</v>
      </c>
    </row>
    <row r="8" spans="1:7" s="6" customFormat="1" ht="69.75" customHeight="1">
      <c r="A8" s="146"/>
      <c r="B8" s="146"/>
      <c r="C8" s="261" t="s">
        <v>223</v>
      </c>
      <c r="D8" s="26" t="s">
        <v>448</v>
      </c>
      <c r="E8" s="4">
        <v>354148</v>
      </c>
      <c r="F8" s="4">
        <v>161209</v>
      </c>
      <c r="G8" s="17"/>
    </row>
    <row r="9" spans="1:7" ht="34.5" customHeight="1">
      <c r="A9" s="387" t="s">
        <v>328</v>
      </c>
      <c r="B9" s="388"/>
      <c r="C9" s="388"/>
      <c r="D9" s="389"/>
      <c r="E9" s="57">
        <f>E4</f>
        <v>832435</v>
      </c>
      <c r="F9" s="57">
        <f>F4</f>
        <v>396053</v>
      </c>
      <c r="G9" s="63">
        <f>F9/E9%</f>
        <v>47.57764870530431</v>
      </c>
    </row>
  </sheetData>
  <sheetProtection/>
  <mergeCells count="3">
    <mergeCell ref="F1:G1"/>
    <mergeCell ref="A2:G2"/>
    <mergeCell ref="A9:D9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8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7.875" style="1" customWidth="1"/>
    <col min="6" max="6" width="17.75390625" style="1" customWidth="1"/>
    <col min="7" max="7" width="12.25390625" style="15" customWidth="1"/>
    <col min="8" max="16384" width="9.125" style="1" customWidth="1"/>
  </cols>
  <sheetData>
    <row r="1" spans="6:7" ht="39" customHeight="1">
      <c r="F1" s="168" t="s">
        <v>206</v>
      </c>
      <c r="G1" s="168"/>
    </row>
    <row r="2" spans="1:7" ht="76.5" customHeight="1">
      <c r="A2" s="395" t="s">
        <v>453</v>
      </c>
      <c r="B2" s="395"/>
      <c r="C2" s="395"/>
      <c r="D2" s="395"/>
      <c r="E2" s="395"/>
      <c r="F2" s="395"/>
      <c r="G2" s="395"/>
    </row>
    <row r="3" spans="1:11" s="60" customFormat="1" ht="42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K3" s="60" t="s">
        <v>253</v>
      </c>
    </row>
    <row r="4" spans="1:7" s="60" customFormat="1" ht="25.5" customHeight="1">
      <c r="A4" s="18" t="s">
        <v>30</v>
      </c>
      <c r="B4" s="18"/>
      <c r="C4" s="13"/>
      <c r="D4" s="12" t="s">
        <v>61</v>
      </c>
      <c r="E4" s="11">
        <f>E6</f>
        <v>47000</v>
      </c>
      <c r="F4" s="11">
        <f>F5+F6</f>
        <v>26914</v>
      </c>
      <c r="G4" s="16">
        <f>F4/E4%</f>
        <v>57.263829787234044</v>
      </c>
    </row>
    <row r="5" spans="1:7" s="60" customFormat="1" ht="33" customHeight="1">
      <c r="A5" s="18"/>
      <c r="B5" s="41" t="s">
        <v>101</v>
      </c>
      <c r="C5" s="41" t="s">
        <v>359</v>
      </c>
      <c r="D5" s="151" t="s">
        <v>389</v>
      </c>
      <c r="E5" s="11"/>
      <c r="F5" s="42">
        <v>5891</v>
      </c>
      <c r="G5" s="16"/>
    </row>
    <row r="6" spans="1:7" ht="28.5" customHeight="1">
      <c r="A6" s="3"/>
      <c r="B6" s="7" t="s">
        <v>101</v>
      </c>
      <c r="C6" s="3">
        <v>2460</v>
      </c>
      <c r="D6" s="2" t="s">
        <v>102</v>
      </c>
      <c r="E6" s="4">
        <v>47000</v>
      </c>
      <c r="F6" s="4">
        <v>21023</v>
      </c>
      <c r="G6" s="16"/>
    </row>
    <row r="7" spans="1:7" s="6" customFormat="1" ht="26.25" customHeight="1">
      <c r="A7" s="396" t="s">
        <v>29</v>
      </c>
      <c r="B7" s="397"/>
      <c r="C7" s="397"/>
      <c r="D7" s="398"/>
      <c r="E7" s="11">
        <f>E4</f>
        <v>47000</v>
      </c>
      <c r="F7" s="11">
        <f>F4</f>
        <v>26914</v>
      </c>
      <c r="G7" s="16">
        <f>F7/E7%</f>
        <v>57.263829787234044</v>
      </c>
    </row>
    <row r="8" spans="1:7" ht="15">
      <c r="A8" s="21"/>
      <c r="B8" s="21"/>
      <c r="C8" s="22"/>
      <c r="D8" s="23"/>
      <c r="E8" s="24"/>
      <c r="F8" s="24"/>
      <c r="G8" s="25"/>
    </row>
  </sheetData>
  <sheetProtection/>
  <mergeCells count="2">
    <mergeCell ref="A2:G2"/>
    <mergeCell ref="A7:D7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K19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9.75390625" style="1" customWidth="1"/>
    <col min="5" max="5" width="17.875" style="1" customWidth="1"/>
    <col min="6" max="6" width="17.75390625" style="1" customWidth="1"/>
    <col min="7" max="7" width="12.125" style="15" bestFit="1" customWidth="1"/>
    <col min="8" max="16384" width="9.125" style="1" customWidth="1"/>
  </cols>
  <sheetData>
    <row r="1" spans="6:7" ht="48.75" customHeight="1">
      <c r="F1" s="377" t="s">
        <v>158</v>
      </c>
      <c r="G1" s="378"/>
    </row>
    <row r="2" spans="1:7" ht="54.75" customHeight="1">
      <c r="A2" s="381" t="s">
        <v>452</v>
      </c>
      <c r="B2" s="381"/>
      <c r="C2" s="381"/>
      <c r="D2" s="381"/>
      <c r="E2" s="381"/>
      <c r="F2" s="381"/>
      <c r="G2" s="381"/>
    </row>
    <row r="3" spans="1:7" ht="27.75" customHeight="1">
      <c r="A3" s="144" t="s">
        <v>1</v>
      </c>
      <c r="B3" s="144" t="s">
        <v>2</v>
      </c>
      <c r="C3" s="144" t="s">
        <v>3</v>
      </c>
      <c r="D3" s="144" t="s">
        <v>4</v>
      </c>
      <c r="E3" s="144" t="s">
        <v>5</v>
      </c>
      <c r="F3" s="144" t="s">
        <v>6</v>
      </c>
      <c r="G3" s="13" t="s">
        <v>7</v>
      </c>
    </row>
    <row r="4" spans="1:7" ht="27.75" customHeight="1">
      <c r="A4" s="13">
        <v>600</v>
      </c>
      <c r="B4" s="13"/>
      <c r="C4" s="13"/>
      <c r="D4" s="58" t="s">
        <v>63</v>
      </c>
      <c r="E4" s="33">
        <f>E5</f>
        <v>3288193</v>
      </c>
      <c r="F4" s="33"/>
      <c r="G4" s="33"/>
    </row>
    <row r="5" spans="1:7" ht="34.5" customHeight="1">
      <c r="A5" s="13"/>
      <c r="B5" s="153">
        <v>60014</v>
      </c>
      <c r="C5" s="153">
        <v>6250</v>
      </c>
      <c r="D5" s="154" t="s">
        <v>63</v>
      </c>
      <c r="E5" s="132">
        <v>3288193</v>
      </c>
      <c r="F5" s="33"/>
      <c r="G5" s="33"/>
    </row>
    <row r="6" spans="1:8" ht="33.75" customHeight="1">
      <c r="A6" s="13">
        <v>750</v>
      </c>
      <c r="B6" s="13"/>
      <c r="C6" s="13"/>
      <c r="D6" s="12" t="s">
        <v>19</v>
      </c>
      <c r="E6" s="33">
        <f>E7</f>
        <v>3917149</v>
      </c>
      <c r="F6" s="33">
        <f>F7</f>
        <v>0</v>
      </c>
      <c r="G6" s="309">
        <f>F6/E6%</f>
        <v>0</v>
      </c>
      <c r="H6" s="60"/>
    </row>
    <row r="7" spans="1:8" ht="15.75">
      <c r="A7" s="13"/>
      <c r="B7" s="153">
        <v>75020</v>
      </c>
      <c r="C7" s="153">
        <v>6250</v>
      </c>
      <c r="D7" s="151" t="s">
        <v>64</v>
      </c>
      <c r="E7" s="132">
        <v>3917149</v>
      </c>
      <c r="F7" s="132"/>
      <c r="G7" s="310"/>
      <c r="H7" s="60"/>
    </row>
    <row r="8" spans="1:7" ht="31.5" customHeight="1">
      <c r="A8" s="144">
        <v>801</v>
      </c>
      <c r="B8" s="13"/>
      <c r="C8" s="13"/>
      <c r="D8" s="308" t="s">
        <v>34</v>
      </c>
      <c r="E8" s="33">
        <f>E9+E10+E11</f>
        <v>1066699</v>
      </c>
      <c r="F8" s="33">
        <f>F9+F10+F11</f>
        <v>173014</v>
      </c>
      <c r="G8" s="309">
        <f>F8/E8%</f>
        <v>16.219570844258783</v>
      </c>
    </row>
    <row r="9" spans="1:11" s="6" customFormat="1" ht="26.25" customHeight="1">
      <c r="A9" s="311"/>
      <c r="B9" s="153">
        <v>80130</v>
      </c>
      <c r="C9" s="153">
        <v>2057</v>
      </c>
      <c r="D9" s="312" t="s">
        <v>68</v>
      </c>
      <c r="E9" s="132">
        <v>544038</v>
      </c>
      <c r="F9" s="132">
        <v>88044</v>
      </c>
      <c r="G9" s="310"/>
      <c r="K9" s="164"/>
    </row>
    <row r="10" spans="1:7" ht="15.75">
      <c r="A10" s="144"/>
      <c r="B10" s="153">
        <v>80130</v>
      </c>
      <c r="C10" s="153">
        <v>2059</v>
      </c>
      <c r="D10" s="312" t="s">
        <v>68</v>
      </c>
      <c r="E10" s="132">
        <v>60970</v>
      </c>
      <c r="F10" s="132">
        <v>60970</v>
      </c>
      <c r="G10" s="132"/>
    </row>
    <row r="11" spans="1:7" ht="15.75">
      <c r="A11" s="314"/>
      <c r="B11" s="153">
        <v>80130</v>
      </c>
      <c r="C11" s="153">
        <v>6257</v>
      </c>
      <c r="D11" s="312" t="s">
        <v>68</v>
      </c>
      <c r="E11" s="132">
        <v>461691</v>
      </c>
      <c r="F11" s="132">
        <v>24000</v>
      </c>
      <c r="G11" s="132"/>
    </row>
    <row r="12" spans="1:7" ht="31.5">
      <c r="A12" s="313" t="s">
        <v>38</v>
      </c>
      <c r="B12" s="313"/>
      <c r="C12" s="305"/>
      <c r="D12" s="315" t="s">
        <v>357</v>
      </c>
      <c r="E12" s="34">
        <f>E13+E14+E15+E16+E17+E18</f>
        <v>1637150</v>
      </c>
      <c r="F12" s="34">
        <f>F13+F14+F15+F16+F17+F18</f>
        <v>155492.65</v>
      </c>
      <c r="G12" s="47">
        <f>F12/E12%</f>
        <v>9.497764407659652</v>
      </c>
    </row>
    <row r="13" spans="1:7" ht="30">
      <c r="A13" s="313"/>
      <c r="B13" s="7" t="s">
        <v>57</v>
      </c>
      <c r="C13" s="3">
        <v>6257</v>
      </c>
      <c r="D13" s="2" t="s">
        <v>69</v>
      </c>
      <c r="E13" s="4">
        <v>1198750</v>
      </c>
      <c r="F13" s="4">
        <v>18609.91</v>
      </c>
      <c r="G13" s="47"/>
    </row>
    <row r="14" spans="1:7" ht="21.75" customHeight="1">
      <c r="A14" s="313"/>
      <c r="B14" s="7" t="s">
        <v>80</v>
      </c>
      <c r="C14" s="3">
        <v>6257</v>
      </c>
      <c r="D14" s="2" t="s">
        <v>358</v>
      </c>
      <c r="E14" s="4">
        <v>262660</v>
      </c>
      <c r="F14" s="4"/>
      <c r="G14" s="47"/>
    </row>
    <row r="15" spans="1:7" ht="30">
      <c r="A15" s="313"/>
      <c r="B15" s="7" t="s">
        <v>98</v>
      </c>
      <c r="C15" s="3">
        <v>2057</v>
      </c>
      <c r="D15" s="2" t="s">
        <v>103</v>
      </c>
      <c r="E15" s="4">
        <v>98338</v>
      </c>
      <c r="F15" s="4">
        <v>61039.74</v>
      </c>
      <c r="G15" s="47"/>
    </row>
    <row r="16" spans="1:7" ht="30">
      <c r="A16" s="313"/>
      <c r="B16" s="7" t="s">
        <v>98</v>
      </c>
      <c r="C16" s="3">
        <v>2059</v>
      </c>
      <c r="D16" s="2" t="s">
        <v>103</v>
      </c>
      <c r="E16" s="4">
        <v>11569</v>
      </c>
      <c r="F16" s="4">
        <v>10010</v>
      </c>
      <c r="G16" s="47"/>
    </row>
    <row r="17" spans="1:7" ht="30">
      <c r="A17" s="313"/>
      <c r="B17" s="7" t="s">
        <v>98</v>
      </c>
      <c r="C17" s="3">
        <v>6257</v>
      </c>
      <c r="D17" s="2" t="s">
        <v>103</v>
      </c>
      <c r="E17" s="4">
        <v>58904</v>
      </c>
      <c r="F17" s="4">
        <v>58904</v>
      </c>
      <c r="G17" s="47"/>
    </row>
    <row r="18" spans="1:7" ht="30">
      <c r="A18" s="3"/>
      <c r="B18" s="7" t="s">
        <v>98</v>
      </c>
      <c r="C18" s="3">
        <v>6259</v>
      </c>
      <c r="D18" s="2" t="s">
        <v>103</v>
      </c>
      <c r="E18" s="4">
        <v>6929</v>
      </c>
      <c r="F18" s="4">
        <v>6929</v>
      </c>
      <c r="G18" s="47"/>
    </row>
    <row r="19" spans="1:7" ht="24.75" customHeight="1">
      <c r="A19" s="392" t="s">
        <v>29</v>
      </c>
      <c r="B19" s="393"/>
      <c r="C19" s="393"/>
      <c r="D19" s="394"/>
      <c r="E19" s="57">
        <f>E4+E6+E8+E12</f>
        <v>9909191</v>
      </c>
      <c r="F19" s="57">
        <f>F4+F6+F8+F12</f>
        <v>328506.65</v>
      </c>
      <c r="G19" s="112">
        <f>F19/E19%</f>
        <v>3.315171238499692</v>
      </c>
    </row>
  </sheetData>
  <sheetProtection/>
  <mergeCells count="3">
    <mergeCell ref="F1:G1"/>
    <mergeCell ref="A2:G2"/>
    <mergeCell ref="A19:D19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Domagała</dc:creator>
  <cp:keywords/>
  <dc:description/>
  <cp:lastModifiedBy>mdomagala</cp:lastModifiedBy>
  <cp:lastPrinted>2017-08-30T12:26:59Z</cp:lastPrinted>
  <dcterms:created xsi:type="dcterms:W3CDTF">2003-08-04T12:32:57Z</dcterms:created>
  <dcterms:modified xsi:type="dcterms:W3CDTF">2017-08-30T12:31:14Z</dcterms:modified>
  <cp:category/>
  <cp:version/>
  <cp:contentType/>
  <cp:contentStatus/>
</cp:coreProperties>
</file>