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465" activeTab="2"/>
  </bookViews>
  <sheets>
    <sheet name="Zał. 1a. FORMULARZ-1" sheetId="1" r:id="rId1"/>
    <sheet name="Zał. 2. FORMULARZ-2" sheetId="2" state="hidden" r:id="rId2"/>
    <sheet name="Zał. 1a. FORMULARZ-2" sheetId="3" r:id="rId3"/>
    <sheet name=" Oferta za 3 lata łącznie" sheetId="4" r:id="rId4"/>
  </sheets>
  <definedNames>
    <definedName name="_xlnm.Print_Area" localSheetId="3">' Oferta za 3 lata łącznie'!$A$1:$I$22</definedName>
    <definedName name="_xlnm.Print_Area" localSheetId="0">'Zał. 1a. FORMULARZ-1'!$A$1:$K$180</definedName>
    <definedName name="_xlnm.Print_Area" localSheetId="2">'Zał. 1a. FORMULARZ-2'!$A$1:$N$129</definedName>
    <definedName name="_xlnm.Print_Area" localSheetId="1">'Zał. 2. FORMULARZ-2'!$A$1:$J$68</definedName>
  </definedNames>
  <calcPr fullCalcOnLoad="1"/>
</workbook>
</file>

<file path=xl/sharedStrings.xml><?xml version="1.0" encoding="utf-8"?>
<sst xmlns="http://schemas.openxmlformats.org/spreadsheetml/2006/main" count="573" uniqueCount="289">
  <si>
    <t>Gmina Miejska Kłodzko</t>
  </si>
  <si>
    <t>Podmiot:</t>
  </si>
  <si>
    <t>Adres:</t>
  </si>
  <si>
    <t>Postawa szacowania majątku:</t>
  </si>
  <si>
    <t>Opis budynku (budynków):</t>
  </si>
  <si>
    <t>Opis wyposażenia:</t>
  </si>
  <si>
    <t>Opis sprzętu elektronicznego:</t>
  </si>
  <si>
    <t>zestawy komputerowe, drukarki, monitory, kserokopiarki - zestawienie</t>
  </si>
  <si>
    <t>Opis zabezpieczeń i nadzoru:</t>
  </si>
  <si>
    <t>Szkodowość za 3 lata</t>
  </si>
  <si>
    <t>nie było szkód</t>
  </si>
  <si>
    <t>Inne:</t>
  </si>
  <si>
    <t>budynki - od ognia i innych zdarzeń losowych</t>
  </si>
  <si>
    <t>wyposażenie - od ognia i innych zdarzeń losowych</t>
  </si>
  <si>
    <t>ŁĄCZNIE</t>
  </si>
  <si>
    <t>wartość majątku [PLN]</t>
  </si>
  <si>
    <t>xxx</t>
  </si>
  <si>
    <t>limit na lokalizację [PLN]</t>
  </si>
  <si>
    <t xml:space="preserve">jak wyżej </t>
  </si>
  <si>
    <t>Ubezpieczenie szyb solidarnie dla wszystkich jednostek</t>
  </si>
  <si>
    <t>Naprawa zabezpieczeń</t>
  </si>
  <si>
    <t>I ryzyko</t>
  </si>
  <si>
    <t>łączna składka przypisana [PLN]</t>
  </si>
  <si>
    <t>opust za jednorazowe opłacenie składki [%%]</t>
  </si>
  <si>
    <t>kwota opustu [PLN]</t>
  </si>
  <si>
    <t xml:space="preserve">SUMA po opuście: </t>
  </si>
  <si>
    <t>Zał. Nr. 2 - FORMULARZ OFERTOWY 2</t>
  </si>
  <si>
    <t>Zakup ubezpieczeń majątkowych oraz ubezpieczeń OC dla OPS w Kłodzku</t>
  </si>
  <si>
    <t>NIP 883-10-37-292</t>
  </si>
  <si>
    <t>Ul. St. Wyspiańskiego 2D</t>
  </si>
  <si>
    <t>miejsce ubezpieczenia: jak wyżej oraz teren RP</t>
  </si>
  <si>
    <t>sposób ewidencji majątku: wartość księgowa brutto,</t>
  </si>
  <si>
    <t>budynek główny biurowo-admistracyjny, adres jak wyżej</t>
  </si>
  <si>
    <t>budynki niepalny, po remoncie , remontowany dach, elewacja oraz parter,instalacja elektryczna, zasilanie Co z sasiadującej szkoly, budynek  nie posiada  wlasnej koltlowni.</t>
  </si>
  <si>
    <t>środki trwałe i wyposażenie; meble,  klimatyzatory, centrala telefoniczna</t>
  </si>
  <si>
    <t xml:space="preserve">wyposażenie mniejszej wartości, </t>
  </si>
  <si>
    <t>gotówka przechowywana w odrębnym wydzielonym pomieszczeniu w sejfie ogniotrwałym</t>
  </si>
  <si>
    <t>zabezpieczenia ppoż.. zgodnie z wymogami</t>
  </si>
  <si>
    <t>szkodowość w ostatnich trzech  latach: NIE BYŁO SZKÓD</t>
  </si>
  <si>
    <t>ubezpieczenie gotówki od ognia i innych zdarzeń losowych</t>
  </si>
  <si>
    <t>sprzęt elektroniczny - stacjonarny</t>
  </si>
  <si>
    <t>sprzęt elektroniczny - przenośny</t>
  </si>
  <si>
    <t>zwiekszone koszty dzialanosci I ryzyko</t>
  </si>
  <si>
    <t>suma ubezpieczenia [PLN]</t>
  </si>
  <si>
    <t>składka przypisana [PLN]</t>
  </si>
  <si>
    <t>Budynek spelnia standardowe warunki  OWU zabezpieczenia przed kradzieżą.</t>
  </si>
  <si>
    <t xml:space="preserve">Alarm z monitoringiem, </t>
  </si>
  <si>
    <t xml:space="preserve">Nie było szkód   w czasie powodzi 1997 r. </t>
  </si>
  <si>
    <t>wyposażenie - ubezpieczenie kradzieżowe</t>
  </si>
  <si>
    <t>ubezpieczenie kradzieżowe gotówki</t>
  </si>
  <si>
    <t>ubezpieczenie szyb od stluczenia</t>
  </si>
  <si>
    <t>wandalizm w tym graffiti z limtem       5 000 zl</t>
  </si>
  <si>
    <t>naprawa zabezpieczeń</t>
  </si>
  <si>
    <t>Ubezpieczenie odpowiedzialności cywilnej z tytułu czynów niedozwolonych w związku z prowadzoną działalnością i posiadanym mieniem</t>
  </si>
  <si>
    <t>uchwalą L/417.2006 r Rada Miejska w Klodzku nadala statut dla OSP w Klodzku.</t>
  </si>
  <si>
    <t>OSP jest jednostką organizacyjna Gminy Miejskiej Klodzko dzialająco w formie jednostki budzetowej w rozumieniu ustawy z dnia 30.czerwca 2005 r</t>
  </si>
  <si>
    <t>o finansach publicznych.</t>
  </si>
  <si>
    <t>szkodowość w ostatnich trzech  latach: nie było szkód</t>
  </si>
  <si>
    <t>z. tyt. Wykonywania wladzy publicznej</t>
  </si>
  <si>
    <t>szkody wod-kan.</t>
  </si>
  <si>
    <t>kl/pracodawcy</t>
  </si>
  <si>
    <t xml:space="preserve">Najemcy </t>
  </si>
  <si>
    <t>OC podwykonawców z prawem do regresu</t>
  </si>
  <si>
    <t>limit [PLN]</t>
  </si>
  <si>
    <t>limit na jedno zdarzenie [PLN]</t>
  </si>
  <si>
    <t>udział własny [PLN]</t>
  </si>
  <si>
    <t>środki trwałe i wyposażenie: meble, wyposażenie biurowe, urządzenia biurowe, urządzenia grzewcze i wentylacyjne</t>
  </si>
  <si>
    <t>OC podwykonawców</t>
  </si>
  <si>
    <t>podlimit [PLN]</t>
  </si>
  <si>
    <t>Ośrodek Pomocy Spolecznej  w Kłodzku.</t>
  </si>
  <si>
    <t>suma ubezpieczenia delikt i kontrakt</t>
  </si>
  <si>
    <t>Liczba osób zatrudnionych 35, sredni 3 podwykonawców, planowany przychód 305 500 zl</t>
  </si>
  <si>
    <t>OC deliktowe i kontraktowe</t>
  </si>
  <si>
    <t>kl. reprezentantów</t>
  </si>
  <si>
    <t>SUMA SKŁADEK za jeden rok:</t>
  </si>
  <si>
    <t>opust (jednorazowe opłacenie składki) [%]</t>
  </si>
  <si>
    <t>Budynek biurowy Starostwa Powiatowego</t>
  </si>
  <si>
    <t>Odległość od Straży Pożarnej ok.1 km</t>
  </si>
  <si>
    <t>sp. elektroniczny od ryzyk  wszystkich,</t>
  </si>
  <si>
    <t xml:space="preserve">Szkodowość za ostatnie 3 lata- nie było szkód </t>
  </si>
  <si>
    <t xml:space="preserve">Inne; po 1997 roku nie było szkód powodziowych </t>
  </si>
  <si>
    <t xml:space="preserve"> </t>
  </si>
  <si>
    <t xml:space="preserve">wg wykazu </t>
  </si>
  <si>
    <t>uwaga!</t>
  </si>
  <si>
    <t>w piwnicach znajduje się kuchnia, magazyny, pralnia, natryski, magiel</t>
  </si>
  <si>
    <t>alarm- biuro ochrony RANGER</t>
  </si>
  <si>
    <t xml:space="preserve">Powiatowy Zespól Szkól Nr 3 </t>
  </si>
  <si>
    <t xml:space="preserve">Powiatowy Zespól szkól Nr 1 w Krzyżowicach </t>
  </si>
  <si>
    <t>OC nauczycieli i opiekunów</t>
  </si>
  <si>
    <t>OC z tyt. szkód w środowisku</t>
  </si>
  <si>
    <t xml:space="preserve">Klauzula wzajemna </t>
  </si>
  <si>
    <t>OC pracodawcy</t>
  </si>
  <si>
    <t>OC imprez masowych, w tym sportowych</t>
  </si>
  <si>
    <t>franszyza redukcyjna [PLN]</t>
  </si>
  <si>
    <t xml:space="preserve">zniesiona </t>
  </si>
  <si>
    <t>OC wod-kan oraz zalanie przez dach …</t>
  </si>
  <si>
    <t xml:space="preserve">OC za szkody wyrządzone przez wolontariuszy,prac. Interwencyjnych </t>
  </si>
  <si>
    <t xml:space="preserve">OC z tyt.wadliwego wykonania usług powstałych  po przekazaniu przedmiotu lub usługi </t>
  </si>
  <si>
    <t xml:space="preserve">OC z tyt.szkód wyrządzonych przez pojazdy nie podlegające rejestracji </t>
  </si>
  <si>
    <t xml:space="preserve">SUMA składek za 3 lata (po opuście): </t>
  </si>
  <si>
    <t>adres: ul Kościuszki 131, 50-440 Wrocław</t>
  </si>
  <si>
    <t>W piwnicy znajduje się własna kotłownia, kratki ściekowe czynne, zabezpieczenie przez wodami gruntowymi, znajdują się garaże i archiwum</t>
  </si>
  <si>
    <t>Powierzchnia szyb: 139  mkw., szyby zespolone,</t>
  </si>
  <si>
    <t>OC najemcy ruchomości</t>
  </si>
  <si>
    <t>Powiatowe Centrum Pomocy Rodzinie we Wrocławiu realizuje przede wszystkim zadania wynikające z ustawy o pomocy społecznej z dnia 12. marca 2004 roku (art. 19):</t>
  </si>
  <si>
    <t xml:space="preserve">opracowuje i realizuje powiatową strategię rozwiązywania problemów społecznych, ze szczególnym uwzględnieniem programów pomocy społecznej, </t>
  </si>
  <si>
    <t xml:space="preserve">przyznaje pomoc pieniężną na usamodzielnienie oraz na kontynuowanie nauki osobom opuszczającym placówki opiekuńczo-wychowawcze typu rodzinnego i socjalizacyjnego, </t>
  </si>
  <si>
    <t>realizacji  umów o likwidację barier architektonicznych  ramach środków PFRON</t>
  </si>
  <si>
    <t>PCPR mieści się w siedzibie Starostwa Powiatowego, najmuje pomieszczenia.</t>
  </si>
  <si>
    <t>2a</t>
  </si>
  <si>
    <t xml:space="preserve"> Ubezpieczenie  majątku oraz ubezpieczenia OC dla  Powiatu Wrocławskiego i jednostek zależnych </t>
  </si>
  <si>
    <t>Zakłada i aktualizuje mapy zasadnicze na terenie powiatu.</t>
  </si>
  <si>
    <t>Prowadzi nowo tworzone powiatowe bazy danych wchodzące w skład systemu informacji o terenie.</t>
  </si>
  <si>
    <t>3a</t>
  </si>
  <si>
    <t xml:space="preserve">Powiatowe Centrum Pomocy Rodzinie </t>
  </si>
  <si>
    <t>Kwestionariusz oceny ryzyka</t>
  </si>
  <si>
    <t>Opis- transport gotówki</t>
  </si>
  <si>
    <t xml:space="preserve">transport gotówki odbywa się 3xw tygodniu, </t>
  </si>
  <si>
    <t>składka przypisana</t>
  </si>
  <si>
    <t>kwota opustu [PLAN]</t>
  </si>
  <si>
    <t>Podstawa działania: ustawa z dnia 17 maja 1989 r. Prawo geodezyjne i kartograficzne (tekst jednolity Dziennik Ustaw z 2010 r.</t>
  </si>
  <si>
    <t>Uzgadnia usytuowania projektowanych sieci  uzbrojenia terenu,</t>
  </si>
  <si>
    <t xml:space="preserve">NR 193,poz 1287 m.in.. </t>
  </si>
  <si>
    <t>wg załączonych wykazów</t>
  </si>
  <si>
    <t>telewizja przemysłowa, dozór</t>
  </si>
  <si>
    <t>wandalizm oraz graffiti solidarnie dla wszystkich jednostek</t>
  </si>
  <si>
    <t xml:space="preserve">Starostwo Powiatowe we Wrocławiu </t>
  </si>
  <si>
    <t>finansach publicznych (Dz. U. Nr 249, poz. 2104 ze zm.) Rada Powiatu podjęła uchwale o nadaniu Statutu PCPR we Wrocławiu.</t>
  </si>
  <si>
    <t>Powiatowy Zakład Katastralny</t>
  </si>
  <si>
    <t>Prowadzi ośrodek dokumentacji geodezyjnej i kartograficznej.</t>
  </si>
  <si>
    <t>szkodowość w ostatnich 3 latach; wykaz szkód w załączeniu- szkody z OC z tyt. utrzymania dróg</t>
  </si>
  <si>
    <t xml:space="preserve"> po 1997 r. nie było szkód powodzi</t>
  </si>
  <si>
    <t>Młodzieżowy Ośrodek Wychowawczy</t>
  </si>
  <si>
    <t>ul. Słoneczna 31,55-050 Sobótka</t>
  </si>
  <si>
    <t xml:space="preserve">meble,pomoce naukowe, sp. elektroniczny, maszyny i urządzenia, </t>
  </si>
  <si>
    <t>komputery, drukarki, ekrany multimedialne, skanery, zasilacze awaryjne, itd.. Wykaz</t>
  </si>
  <si>
    <t>Specjalny Ośrodek Szkolno-Wychowawczy</t>
  </si>
  <si>
    <t>meble,pomoce naukowe, sp. elektroniczny, maszyny i urządzenia, kotłownia,</t>
  </si>
  <si>
    <t>komputery, drukarki inne wg załączonego wykazu</t>
  </si>
  <si>
    <t>drzwi wejściowe oszklone,, okna nie sa okratowane, biblioteka znajduje się na parterze- szyby w bibliotece pancerne.</t>
  </si>
  <si>
    <t>dokładny opis budynków znajduje się kwestionariuszu oceny ryzyka</t>
  </si>
  <si>
    <t>zestawy komputerowe, drukarki, projektory, laptopy według wykazu</t>
  </si>
  <si>
    <t xml:space="preserve"> zabudowa zwarta, alarm p.kradzieżowy,budynek ogrodzony, oświetlony, gaśnice proszkowe- 10 szt. Dokładny opis znajduje się w kwestionariuszu oceny ryzyka</t>
  </si>
  <si>
    <t>ul. Główna 2, 55-040 Kobierzyce</t>
  </si>
  <si>
    <t>garaże, magazyny, budynki biurowe, i mieszkalne, obory, szklarnie, ogrodzenia, kotłownia, stodoły, tunele foliowe, oczyszczalnia ścieków- opis w  kw. Oceny ryzyka</t>
  </si>
  <si>
    <t>Środki obrotowe- od ognia i innych zdarzeń losowych</t>
  </si>
  <si>
    <t>zniesiona</t>
  </si>
  <si>
    <t xml:space="preserve">ul. Lipowa 44, 55-040 Wierzbice </t>
  </si>
  <si>
    <t xml:space="preserve">nie podaje </t>
  </si>
  <si>
    <t>spełnia warunki OWU</t>
  </si>
  <si>
    <t>Zespół Szkół Specjalnych przy Zakładzie Opiekuńczo-Leczniczym w Wierzbicach</t>
  </si>
  <si>
    <t>wykaz</t>
  </si>
  <si>
    <t>adres: ul Sportowa 4, 55-081 Borzygniew</t>
  </si>
  <si>
    <t xml:space="preserve">Celem działania jest tworzenie warunków do popularyzacji sportów wodnych, uprawiania turystyki aktywnej, uczestnictwa w sporcie rekreacji i edukacji, ochrony przyrody w obrębie Zalewu Mietkowskiego  </t>
  </si>
  <si>
    <t>965 730,09</t>
  </si>
  <si>
    <t>4a</t>
  </si>
  <si>
    <t>pomieszczenie  najmowane</t>
  </si>
  <si>
    <t>Do polisy elektronicznej: - wykaz sprzętu elektronicznego ( do 7 lat), zest. Komputerowe oraz inne   wraz z opisem znajduje się w załączniku,</t>
  </si>
  <si>
    <t>OC przechowawcy, w tym pojazdów na parkingach</t>
  </si>
  <si>
    <t>sp. elektroniczny  dzierżawiony   od ryzyk  wszystkich (wykaz)</t>
  </si>
  <si>
    <t xml:space="preserve">Urządzenie alarmowe, telewizja przemysłowa w części budynku służącej załatwianiu spraw obywatelskich, stały  dozór własny </t>
  </si>
  <si>
    <t>sp. elektroniczny od ryzyk  wszystkich (wykaz)</t>
  </si>
  <si>
    <t>sp. elektroniczny od ryzyk  wszystkich(wykaz)</t>
  </si>
  <si>
    <t>wartość księgowa brutto dla sr.trwalych i wyposażenia, wartość odtworzeniowa dla budynku, przyjęto 2400 zł z mkw..</t>
  </si>
  <si>
    <t>budynki niepalne; pawilon stołówkowy, hotel robotniczy-internat,szkola, budynki ocieplone, zamontowano windę</t>
  </si>
  <si>
    <t>wartość księgowa brutto dla sr.trwalych i wyposażenia, wartość odtworzeniowa dla budynków, budynek rok. 1970 kw.x 2400 zł</t>
  </si>
  <si>
    <t>wartość księgowa brutto dla sr.trwalych i wyposażenia, wartość szacunkowa  odtworzeniowa dla budynków; 2400 zł/ metr kwadratowy</t>
  </si>
  <si>
    <t>budynek szkoły, przedwojenny, plus ogrodzenie i nawierzchnia o wart. 123 265 zł, budynek po remoncie, wymiana dachu, stolarki, adaptacja strychu, nowa elewacja</t>
  </si>
  <si>
    <t>OC za szkody wyrządzone z tytułu niedostarczenia energii</t>
  </si>
  <si>
    <t>Uwagi dot. prowadzenia parkingu</t>
  </si>
  <si>
    <t xml:space="preserve"> jednakże  mieszkańcy nie poruszają się na terenie parkingu. Opis zabezpieczeń  szkoły i zabudowań znajduje się  w arkuszu oceny ryzyka w  zakładce pn. PZS Nr1 w </t>
  </si>
  <si>
    <t xml:space="preserve">OC z tyt. wykonywania władzy publicznej </t>
  </si>
  <si>
    <t>Ubezpieczenie zwiększonych kosztów działalności elektronika</t>
  </si>
  <si>
    <t>Szkodowość za ostatnie 3 lata-  nie było szkód</t>
  </si>
  <si>
    <t>środki trwałe i wyposażenie: meble, wyposażenie biurowe, urządzenia biurowe, urządzenia grzewcze i wentylacyjne, maszyny obwodu drogowego, sp. elektroniczny starszy niż 7 lat</t>
  </si>
  <si>
    <r>
      <t xml:space="preserve">Zał. nr 1a - Formularz Zbiorczy </t>
    </r>
    <r>
      <rPr>
        <b/>
        <i/>
        <sz val="11"/>
        <color indexed="8"/>
        <rFont val="Czcionka tekstu podstawowego"/>
        <family val="0"/>
      </rPr>
      <t>(przelicza się automatycznie)</t>
    </r>
  </si>
  <si>
    <t>Kwoty ofertowe (suma składek za 3 lata) przeniesione z formularzy cząstkowych:</t>
  </si>
  <si>
    <t>Zał nr 1a Formularz 1</t>
  </si>
  <si>
    <t>Zał nr 1a Formularz 2</t>
  </si>
  <si>
    <t xml:space="preserve">Łączna kwota oferty (suma składek za 3 lata): </t>
  </si>
  <si>
    <t>Ubezpieczenie solidarne dla ww. jednostek w systemie I ryzyka(Starostwo Powiatowe, PZK, PCPR,OSWiR oraz 6 jednostek oświatowych wg wykazu )</t>
  </si>
  <si>
    <t>Rzeplin ul. Lipowa 46, Kamienice Wrocławski ul. Kolejowa 4</t>
  </si>
  <si>
    <t>mienie pracownicze od ryzyk wszystkich  w systemie na I ryzyko</t>
  </si>
  <si>
    <t>budynek - od  ryzyk wszystkich</t>
  </si>
  <si>
    <t xml:space="preserve"> Sr trwałe i wyposażenie - od  ryzyk wszystkich </t>
  </si>
  <si>
    <t>sp. elektroniczny  stacjonarny od ryzyk  wszystkich ( wykaz)</t>
  </si>
  <si>
    <t>Szkodowość za ostatnie 3 lata- wykaz</t>
  </si>
  <si>
    <t>100 000/5000</t>
  </si>
  <si>
    <t xml:space="preserve">budynki - od  ryzyk wszystkich </t>
  </si>
  <si>
    <t xml:space="preserve">budowle - od  ryzyk wszystkich </t>
  </si>
  <si>
    <t xml:space="preserve"> Sr trwałe i wyposażenie - od  ryzk wszystkich </t>
  </si>
  <si>
    <t xml:space="preserve">budynki - od  ryzyk wszystkich  </t>
  </si>
  <si>
    <t xml:space="preserve">budowle od ryzyk wszystkich </t>
  </si>
  <si>
    <t>Budynki sa ogrodzone i oświetlone, położone w sąsiedztwie drogi nr 376. Odległość od Straży Pożarne ok.600 m, brak zagrożenia  powodziowego</t>
  </si>
  <si>
    <r>
      <rPr>
        <b/>
        <sz val="10"/>
        <rFont val="Arial CE"/>
        <family val="0"/>
      </rPr>
      <t>2.</t>
    </r>
    <r>
      <rPr>
        <sz val="10"/>
        <rFont val="Arial CE"/>
        <family val="0"/>
      </rPr>
      <t xml:space="preserve">  Budynki w Katach Wrocławskich, ul. 1 Maja 43, dokładny opis  4 budynków  w formularzu oceny ryzyka, I budynek o wart. odtworzenia 3 257 000 zł</t>
    </r>
  </si>
  <si>
    <t>w Katach Wr. przy ul. 1 Maja 43 z siedzibą we Wrocławiu przy ul. Katedralnej 7.</t>
  </si>
  <si>
    <t>wyposażenie, środki trwałe  - od  ryzyk wszystkich</t>
  </si>
  <si>
    <t>wyposażenie, maszyny - od  ryzyk wszystkich</t>
  </si>
  <si>
    <t xml:space="preserve">Środki obrotowe-od  ryzyk wszystkich </t>
  </si>
  <si>
    <t>ubezpieczenie archiwum, zbiorów bibliotecznych  od  ryzyk wszystkich w tym odtworzenie danych w syst. I ryzyka</t>
  </si>
  <si>
    <t xml:space="preserve"> wykaz</t>
  </si>
  <si>
    <t>Budżet na 2017 wynosi 1 964 346 zł , zatrudnionych jest 28 pracowników, Zatrudnia podwykonawców; informatyka, 2 radców prawnych, obsługę w zakresie BHP praz odbioru</t>
  </si>
  <si>
    <t xml:space="preserve">oprogramowanie od ryzyk wszystkich </t>
  </si>
  <si>
    <t xml:space="preserve"> 3000/ 1000 zł na osobę </t>
  </si>
  <si>
    <t xml:space="preserve">zbiory biblioteczne od ryzyk wszystkich </t>
  </si>
  <si>
    <t xml:space="preserve">Ubezpieczenie odpowiedzialności cywilnej z tytułu czynów niedozwolonych w związku z prowadzoną działalnością i posiadanym, zarządzanym mieniem- Ustawa  z dnia 5 czerwca 1998 roku </t>
  </si>
  <si>
    <t>OC wynajmującego</t>
  </si>
  <si>
    <t>OC z tytułu zarządzania drogami</t>
  </si>
  <si>
    <t xml:space="preserve">czyste straty finansowe zgodnie z  SIWZ </t>
  </si>
  <si>
    <t xml:space="preserve">OC najemcy nieruchomości </t>
  </si>
  <si>
    <t>Powiat Wrocławski z siedzibą władz, adres jak wyżej oraz wszystkie jednostki zależne wg wykazu.</t>
  </si>
  <si>
    <t>budynki WDiT- od  ryzyk wszystkich</t>
  </si>
  <si>
    <t xml:space="preserve">Inne: po 1997 roku nie było szkód powodziowych </t>
  </si>
  <si>
    <t>Powiat Wrocławski z siedziba władz</t>
  </si>
  <si>
    <t>Powiat Wrocławski z siedzibą władz</t>
  </si>
  <si>
    <t>Powiat Wrocławski, adres jak wyżej- budynki i budowle</t>
  </si>
  <si>
    <t>5a</t>
  </si>
  <si>
    <t>Ubezpieczenie odpowiedzialności cywilnej z tytułu czynów niedozwolonych w związku z prowadzoną działalnością i posiadanym mieniem PCPR</t>
  </si>
  <si>
    <t xml:space="preserve">Ubezpieczenie odpowiedzialności cywilnej z tytułu czynów niedozwolonych w związku z prowadzoną działalnością i posiadanym mieniem PZK </t>
  </si>
  <si>
    <t>Zatrudnione 74  osób, PZK nie korzysta z usług podwykonawców.</t>
  </si>
  <si>
    <t>Ubezpieczenie odpowiedzialności cywilnej z tytułu czynów niedozwolonych w związku z prowadzoną działalnością i posiadanym mieniem OSWiR</t>
  </si>
  <si>
    <t xml:space="preserve">Wysokość budżetu na rok 2017- 5 249 300 zł,  </t>
  </si>
  <si>
    <t>Podstawa działania:  na postawie Statutu OSWIR Powiatu Wr. w Borzygniewie, Załącznik do uchwały Nr IV/126/12 rady Powiatu Wr. z dnia 26 września 2012 r.</t>
  </si>
  <si>
    <t>Budynek pozostaje pod całodobowym dozorem. Budynek posiada 3 wejścia, w tym jedno od ulicy. Osoby zatrudnione w Starostwie posiadają klucze do swoich pokoi.</t>
  </si>
  <si>
    <t>Do ubezpieczenia gotówki kasa znajduje się w osobnym pomieszczeniu,  z alarmem. transport gotówki odbywa się 20 razy w miesiącu.</t>
  </si>
  <si>
    <t>Budynek wraz z instalacjami oraz dźwigami - w zabudowie zwartej, niepalny, 5-kondygnacyjny, teren ogrodzony, oświetlony, dokładny opis znajduje się w kwestionariuszu oceny ryzyka</t>
  </si>
  <si>
    <t xml:space="preserve">Instalacja ppoż.12 gaśnic pianowych, 13  hydrantów wewnętrznych, </t>
  </si>
  <si>
    <r>
      <rPr>
        <b/>
        <sz val="10"/>
        <rFont val="Arial CE"/>
        <family val="0"/>
      </rPr>
      <t>1</t>
    </r>
    <r>
      <rPr>
        <sz val="10"/>
        <rFont val="Arial CE"/>
        <family val="0"/>
      </rPr>
      <t>. Budynek przedwojenny  przy ul. Sw. Jakuba 3 w Sobótce  1914 r.po  remoncie. konstrukcja nośna z materiałów niepalnych,instalacja odgramiająca, odległość od straży  1 km,</t>
    </r>
  </si>
  <si>
    <t xml:space="preserve"> gaśnice proszkowe, instalacja sygnalizacyjno-alarmowa. dla ubezpieczenia przyjęto  wartość odtworzenia 927 840 zł, oraz budynek garażowy suma ubezpieczenia  2570,96 zł</t>
  </si>
  <si>
    <t xml:space="preserve">ogrodzenie suma ubezpieczenia 6452.93 zł, chodnik betonowy suma ubezpieczenia 1443,68 zł, piec CO suma ubezpieczenia 9000 zł </t>
  </si>
  <si>
    <t>II budynek  suma ubezpieczenia  2 082 500 zł, III budynek-suma ubezpieczenia 1 113 750 zł, IV budynek  suma ubezpieczenia 968 800 zł. Przyjęto wartości szacunkowe 2500 zł/ metr kw.</t>
  </si>
  <si>
    <t>Zostały użyczone w celu realizacji zadania z zakresu pieczy zastępczej, polegaj acego na prowadzeniu  Domu Dziecka im. Św.. Mikołaja CARITAS Archidiecezji Wrocławskiej</t>
  </si>
  <si>
    <t xml:space="preserve">Mirosławice; magazyn murowany, konstr. Stalowa, eternit o pow. 113,4 m kw. Wart. 1472 zł, budynek biurowo-socjalny, murowany, dach plaski, eternit, o pow. 115 m kw. O  wart.. 431 923 zł, </t>
  </si>
  <si>
    <t>budynek gospodarczy, murowany, konstr. Drewniana kryty papą o pow. 36,34 m kw. O wart. 6 036,47 zł, wiata magazynowa o knstr. Stalowej, pow. 266,52 m kw. O wart. 3 961,37 zł</t>
  </si>
  <si>
    <t>Sulimów;  budynek magazynowy, magazyn smarów konstrukcja stalowa, murowany, kryty papą, o pow. 59 m kw. O wart. 1000 zł, budynek socjalno- biurowy  murowany, dach o konstr. Drewnianej, kryty papą</t>
  </si>
  <si>
    <t xml:space="preserve">o pow. 67,39 m kw. O wart. 114 323,96 zł, wiata obudowana wraz z budynkiem warsztatowo- garażowym o łącznej pow. 364,55 m kw. Murowana, konstr. Stalowa dachu, kryty papą o wart. 10 041 zł </t>
  </si>
  <si>
    <t>majątek nie przedstawiony w wykazach od  ryzyk wszystkich w syst. I ryzyka (SIWZ)</t>
  </si>
  <si>
    <t xml:space="preserve"> Śr trwałe i wyposażenie - od ognia i innych zdarzeń l</t>
  </si>
  <si>
    <t>PZK mieści się w siedzibie Starostwa Powiatowego, najmuje pomieszczenia. opis zabezpieczeń powyżej wykaz sp. elektronicznego  załączony</t>
  </si>
  <si>
    <t xml:space="preserve">wartości niematerialne i prawne (oprogramowanie) od ryzyk wszystkich </t>
  </si>
  <si>
    <t>Ośrodek Sportów Wodnych i Rekreacji Powiatu Wrocławskiego w Borzygniewie</t>
  </si>
  <si>
    <t xml:space="preserve"> Budynki i budowle we wykazu załączonego w Formularzu oceny ryzyka ,środki trwałe i wyposażenie: meble, wyposażenie biurowe, urządzenia biurowe niższej wartości</t>
  </si>
  <si>
    <t xml:space="preserve">Wyposażenie; 5 łodzi Omega wraz z wyposażeniem 2 kajaki, rowery wodne, łódki z wiosłami,  załączony wykaz </t>
  </si>
  <si>
    <t>casco sprzętu pływającego wg wykazu</t>
  </si>
  <si>
    <t>o samorządzie powiatowym dla Powiatu oraz jednostek zależnych.</t>
  </si>
  <si>
    <t>Uwaga! w Starostwie Powiatowym  pracuje 198    osób, w tym 18 pracowników fizycznych, 3 konserwatorów,1 kierowca, planowany budżet 132 538 544</t>
  </si>
  <si>
    <t xml:space="preserve">Na podstawie art. 12 pkt. 8 lit. i ustawy z dnia 5 czerwca 1998 r. o samorządzie powiatowym (Dz. U. z 2001 r. Nr 142, poz. 1592 ze zm.), art. 112 </t>
  </si>
  <si>
    <t xml:space="preserve">ust. 1 w związku z art.  19 pkt. 19 ustawy z dnia 12 marca 2004 r. o pomocy społecznej (Dz. U. Nr 64, poz. 593 ze zm.) oraz art. 238 ust. 3 ustawy z dnia 30 czerwca 2005 </t>
  </si>
  <si>
    <t>zatrudnionych 28 osób, budżet 1 964 346 zł</t>
  </si>
  <si>
    <t>dla mieszkańców Powiatu Wrocławskiego. Na terenie ośrodka znajduje się parking, marina, szkółka surfingu, domki kampingowe, bar na plaży,</t>
  </si>
  <si>
    <t>zatrudnionych 7 osób, budżet- 616 66 zł</t>
  </si>
  <si>
    <t>Ośrodek wypożycza sprzęt pływający; łódki, deski, kajaki, rowery i inne.</t>
  </si>
  <si>
    <t>OC z tyt.zakażeń pokarmowych/ prowadzenia stołówek szkolnych, basenów</t>
  </si>
  <si>
    <t>OC armatora -OSIR w Borzygniewie</t>
  </si>
  <si>
    <t>OC za szkody wyrządzone przez zwierzęta ( PZSZ w Krzyżowicach)</t>
  </si>
  <si>
    <t>OC przechowawcy, w tym pojazdów na parkingach(OC parkingu strzeżonego w Krzyżowicach</t>
  </si>
  <si>
    <t>OC z tytułu zatrudniania podwykonawców</t>
  </si>
  <si>
    <t>OC z tytułu wprowadzenia produktu do obrotu dot. gospodarstwa w Krzyżowicach</t>
  </si>
  <si>
    <t>brutto dla wyposażenie i śr. trwałych, pozostała odtworzeniowa, nominalna dla gotówki</t>
  </si>
  <si>
    <t>wyposażenie, środki trwałe - ubezpieczenie od kradzieży z wł.i rabunku . oraz kr. zwykła, wandalizm - warunki  SIWZ wraz z limitami</t>
  </si>
  <si>
    <t>ubezpieczenie gotówki od ryzyk wszystkich w tym  od kr.z wł.. rabunku także w transporcie</t>
  </si>
  <si>
    <t xml:space="preserve">Instalacje elektryczna nowa system ostrzegania o pożarze, system, oddymiania. </t>
  </si>
  <si>
    <t>Miejsce ubezpieczenia</t>
  </si>
  <si>
    <t xml:space="preserve"> jak wyżej  oraz ul. Sw. Jakuba 3, 55-010 Sobótka, ul. 1 Maja 43,55-080 Katy Wr.  Siechnice, ul. Świerczewskiego 40, Kobierzyce,ul W. Witosa 18 </t>
  </si>
  <si>
    <t xml:space="preserve"> wartość księgowa  brutto  dla wyposażenia, dla budynku w Sobótce  wart. szacunkowa, przyjęto 2400 zł/ m kw 386,60 = 927 840 zł</t>
  </si>
  <si>
    <t>środki trwale instalacja CO, gazowa,, maszyny, meble, sp. komputerowy, piec CO</t>
  </si>
  <si>
    <t>drzwi pełne alarm p kradzieżowy na I piętrze w  pomieszczeniach poradni.</t>
  </si>
  <si>
    <t>wartość odtworzenia dla sp. elektronicznego</t>
  </si>
  <si>
    <t>Ubezpieczenie sprzętu elektronicznego (wykaz)</t>
  </si>
  <si>
    <t>budynek niepalny oddany do użytku ok.. 1965 roku, niepalne, dokładny opis znajduje się w kwestionariuszu oceny ryzyka</t>
  </si>
  <si>
    <t xml:space="preserve">stały dozór w obiekcie, drzwi wejściowe pełne, z min. 1 zamkiem atestowanym. okna na paterze sa okratowane </t>
  </si>
  <si>
    <t xml:space="preserve">ul. Drzymały 13, 55-080 Katy Wrocławskie </t>
  </si>
  <si>
    <t>ul. Św.. Jakuba 20, Sobótka 55 - 050</t>
  </si>
  <si>
    <t xml:space="preserve">meble pomoce naukowe, sp. elektroniczny, maszyny i urządzenia, </t>
  </si>
  <si>
    <t>wartość księgowa brutto dla sr.trwalych i wyposażenia,dla budowli i budynku k. brutto oraz odtworzeniowa  zgodnie  wykazem w Formularzu oceny ryzyka</t>
  </si>
  <si>
    <t>kwestionariusz oceny ryzyka, środki obrotowe; zboże, pszenica, żyto, i inne, maksymalna wartość 300 000 zł, składowana w dwóch odrębnych stodołach, ( dok. Zdjęciowa)</t>
  </si>
  <si>
    <t xml:space="preserve">Na podst. art.. 130 a ust 5a i 5c ustawy z dnia 20 czerwca 1997 tr. Prawo o ruchu  drogowym Dz. U. z 2005 r. nr 108, poz. 908 ze zmianami, Starosta Powiatu </t>
  </si>
  <si>
    <t>Wrocławskiego zarządzeniem wyznaczył do realizacji zadania prowadzenia parkingu strzeżonego  Powiatowy Zespól Szkól Nr 1 w Krzyżowicach.</t>
  </si>
  <si>
    <t>Parking dla samochodów osobowych jest ogrodzony, zamykany  bramą i dozorowany, natomiast parking dla samochodów ciężarowych w tym TIR</t>
  </si>
  <si>
    <t xml:space="preserve">jest monitorowany. Parking jest strzeżony  przez pracowników własnych- dozorców. w bezpośrednim sąsiedztwie znajdują się budynki mieszkalne, </t>
  </si>
  <si>
    <t xml:space="preserve">wyposażenie, śr.. trwale- od  ryzyk wszystkich </t>
  </si>
  <si>
    <t xml:space="preserve">Nakłady adaptacyjne w syst.. I ryzyka </t>
  </si>
  <si>
    <t>Powiatowy Zespół Poradni Psychologiczno-Pedagogicznych we Wrocławiu</t>
  </si>
  <si>
    <t>ul.Tadeusza Kościuszki 131, 50-440 Wrocław</t>
  </si>
  <si>
    <t>budynki, budowle- od ryzyk wszystkich  wg wykazu w formularzu oceny ryzyka</t>
  </si>
  <si>
    <r>
      <rPr>
        <b/>
        <sz val="10"/>
        <rFont val="Arial CE"/>
        <family val="0"/>
      </rPr>
      <t>3</t>
    </r>
    <r>
      <rPr>
        <sz val="10"/>
        <rFont val="Arial CE"/>
        <family val="0"/>
      </rPr>
      <t>. budynki i budowle będące własnością Powiatu Wrocławskiego, użytkowane przez Wydział Dróg i Transportu, obwody Drogowe w Mirosławicach, ul Czereńczycka 1 i Sulimowie ul. Kochanowskiego 36;</t>
    </r>
  </si>
  <si>
    <t xml:space="preserve"> Ubezpieczenie  majątku  dla jednostek oświatowych.</t>
  </si>
  <si>
    <t xml:space="preserve"> Zał.2.1 a - FORMULARZ OFERTOWY 1</t>
  </si>
  <si>
    <t xml:space="preserve"> Zał. Nr 2.1a FORMULARZ OFERTOWY 2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</si>
</sst>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d\ mmm\ yy"/>
    <numFmt numFmtId="175" formatCode="0.0%"/>
    <numFmt numFmtId="176" formatCode="0.000%"/>
    <numFmt numFmtId="177" formatCode="0.0000%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\ _z_ł_-;_-@_-"/>
    <numFmt numFmtId="181" formatCode="0.0"/>
    <numFmt numFmtId="182" formatCode="_-* #,##0.000\ _z_ł_-;\-* #,##0.000\ _z_ł_-;_-* &quot;-&quot;???\ _z_ł_-;_-@_-"/>
    <numFmt numFmtId="183" formatCode="#,##0.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0.000"/>
    <numFmt numFmtId="188" formatCode="0.0000"/>
    <numFmt numFmtId="189" formatCode="#,##0.00&quot; zł&quot;"/>
    <numFmt numFmtId="190" formatCode="_-* #,##0.00\ _z_ł_-;\-* #,##0.00\ _z_ł_-;_-* \-??\ _z_ł_-;_-@_-"/>
    <numFmt numFmtId="191" formatCode="#,##0.00&quot; zł&quot;;[Red]\-#,##0.00&quot; zł&quot;"/>
    <numFmt numFmtId="192" formatCode="_-* #,##0.00&quot; zł&quot;_-;\-* #,##0.00&quot; zł&quot;_-;_-* \-??&quot; zł&quot;_-;_-@_-"/>
    <numFmt numFmtId="193" formatCode="[$€-2]\ #,##0.00_);[Red]\([$€-2]\ #,##0.00\)"/>
    <numFmt numFmtId="194" formatCode="_-* #,##0.0\ _z_ł_-;\-* #,##0.0\ _z_ł_-;_-* &quot;-&quot;\ _z_ł_-;_-@_-"/>
    <numFmt numFmtId="195" formatCode="_-* #,##0.00\ _z_ł_-;\-* #,##0.00\ _z_ł_-;_-* &quot;-&quot;\ _z_ł_-;_-@_-"/>
  </numFmts>
  <fonts count="32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14"/>
      <color indexed="12"/>
      <name val="Arial CE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0"/>
      <name val="Arial CE"/>
      <family val="2"/>
    </font>
    <font>
      <b/>
      <i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0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56">
      <alignment/>
      <protection/>
    </xf>
    <xf numFmtId="0" fontId="2" fillId="0" borderId="0" xfId="56" applyFont="1" applyFill="1">
      <alignment/>
      <protection/>
    </xf>
    <xf numFmtId="0" fontId="1" fillId="0" borderId="0" xfId="56" applyAlignment="1">
      <alignment horizontal="center"/>
      <protection/>
    </xf>
    <xf numFmtId="2" fontId="1" fillId="0" borderId="0" xfId="42" applyNumberFormat="1" applyFont="1" applyAlignment="1">
      <alignment horizontal="center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6" fillId="0" borderId="0" xfId="56" applyFont="1" applyAlignment="1" applyProtection="1">
      <alignment horizontal="left"/>
      <protection/>
    </xf>
    <xf numFmtId="0" fontId="6" fillId="0" borderId="0" xfId="56" applyFont="1" applyAlignment="1">
      <alignment horizontal="center"/>
      <protection/>
    </xf>
    <xf numFmtId="0" fontId="1" fillId="0" borderId="0" xfId="56" applyAlignment="1">
      <alignment horizontal="right"/>
      <protection/>
    </xf>
    <xf numFmtId="0" fontId="1" fillId="0" borderId="0" xfId="56" applyAlignment="1">
      <alignment horizontal="left"/>
      <protection/>
    </xf>
    <xf numFmtId="0" fontId="1" fillId="24" borderId="0" xfId="56" applyFill="1" applyAlignment="1">
      <alignment horizontal="right"/>
      <protection/>
    </xf>
    <xf numFmtId="0" fontId="1" fillId="24" borderId="0" xfId="56" applyFill="1" applyAlignment="1">
      <alignment horizontal="left"/>
      <protection/>
    </xf>
    <xf numFmtId="0" fontId="5" fillId="0" borderId="0" xfId="56" applyFont="1" applyProtection="1">
      <alignment/>
      <protection/>
    </xf>
    <xf numFmtId="0" fontId="1" fillId="0" borderId="0" xfId="56" applyProtection="1">
      <alignment/>
      <protection/>
    </xf>
    <xf numFmtId="0" fontId="1" fillId="0" borderId="10" xfId="56" applyBorder="1" applyAlignment="1" applyProtection="1">
      <alignment horizontal="center" vertical="center" wrapText="1"/>
      <protection/>
    </xf>
    <xf numFmtId="0" fontId="1" fillId="0" borderId="11" xfId="56" applyBorder="1" applyAlignment="1" applyProtection="1">
      <alignment horizontal="center" vertical="center" wrapText="1"/>
      <protection/>
    </xf>
    <xf numFmtId="0" fontId="1" fillId="0" borderId="12" xfId="56" applyBorder="1" applyProtection="1">
      <alignment/>
      <protection/>
    </xf>
    <xf numFmtId="43" fontId="1" fillId="0" borderId="12" xfId="42" applyFont="1" applyBorder="1" applyAlignment="1" applyProtection="1">
      <alignment horizontal="center"/>
      <protection/>
    </xf>
    <xf numFmtId="0" fontId="1" fillId="0" borderId="12" xfId="56" applyBorder="1" applyAlignment="1">
      <alignment horizontal="center"/>
      <protection/>
    </xf>
    <xf numFmtId="0" fontId="1" fillId="0" borderId="0" xfId="56" applyAlignment="1" applyProtection="1">
      <alignment horizontal="left"/>
      <protection/>
    </xf>
    <xf numFmtId="2" fontId="1" fillId="0" borderId="0" xfId="42" applyNumberFormat="1" applyFont="1" applyAlignment="1" applyProtection="1">
      <alignment horizontal="left"/>
      <protection/>
    </xf>
    <xf numFmtId="2" fontId="1" fillId="0" borderId="0" xfId="42" applyNumberFormat="1" applyFont="1" applyAlignment="1">
      <alignment horizontal="left"/>
    </xf>
    <xf numFmtId="0" fontId="1" fillId="24" borderId="0" xfId="56" applyFill="1" applyAlignment="1">
      <alignment horizontal="center"/>
      <protection/>
    </xf>
    <xf numFmtId="0" fontId="1" fillId="0" borderId="10" xfId="56" applyBorder="1" applyAlignment="1">
      <alignment horizontal="center" vertical="center" wrapText="1"/>
      <protection/>
    </xf>
    <xf numFmtId="43" fontId="1" fillId="0" borderId="12" xfId="42" applyFont="1" applyBorder="1" applyAlignment="1">
      <alignment horizontal="center"/>
    </xf>
    <xf numFmtId="2" fontId="1" fillId="0" borderId="0" xfId="42" applyNumberFormat="1" applyFont="1" applyAlignment="1">
      <alignment/>
    </xf>
    <xf numFmtId="0" fontId="1" fillId="0" borderId="0" xfId="56" applyBorder="1">
      <alignment/>
      <protection/>
    </xf>
    <xf numFmtId="0" fontId="1" fillId="0" borderId="0" xfId="56" applyBorder="1" applyAlignment="1">
      <alignment horizontal="center"/>
      <protection/>
    </xf>
    <xf numFmtId="2" fontId="1" fillId="0" borderId="0" xfId="42" applyNumberFormat="1" applyFont="1" applyBorder="1" applyAlignment="1">
      <alignment horizontal="center"/>
    </xf>
    <xf numFmtId="0" fontId="7" fillId="0" borderId="0" xfId="56" applyFont="1" applyAlignment="1">
      <alignment horizontal="right"/>
      <protection/>
    </xf>
    <xf numFmtId="0" fontId="7" fillId="0" borderId="0" xfId="56" applyFont="1" applyAlignment="1" applyProtection="1">
      <alignment horizontal="left"/>
      <protection/>
    </xf>
    <xf numFmtId="0" fontId="5" fillId="0" borderId="0" xfId="56" applyFont="1" applyAlignment="1">
      <alignment horizontal="left"/>
      <protection/>
    </xf>
    <xf numFmtId="2" fontId="1" fillId="0" borderId="10" xfId="42" applyNumberFormat="1" applyFont="1" applyBorder="1" applyAlignment="1">
      <alignment horizontal="center" vertical="center" wrapText="1"/>
    </xf>
    <xf numFmtId="43" fontId="1" fillId="25" borderId="12" xfId="42" applyFont="1" applyFill="1" applyBorder="1" applyAlignment="1" applyProtection="1">
      <alignment horizontal="center"/>
      <protection/>
    </xf>
    <xf numFmtId="43" fontId="1" fillId="0" borderId="0" xfId="42" applyFont="1" applyBorder="1" applyAlignment="1" applyProtection="1">
      <alignment horizontal="center"/>
      <protection/>
    </xf>
    <xf numFmtId="43" fontId="1" fillId="0" borderId="0" xfId="42" applyFont="1" applyBorder="1" applyAlignment="1">
      <alignment horizontal="center"/>
    </xf>
    <xf numFmtId="43" fontId="1" fillId="0" borderId="13" xfId="42" applyFont="1" applyBorder="1" applyAlignment="1">
      <alignment horizontal="center"/>
    </xf>
    <xf numFmtId="43" fontId="1" fillId="22" borderId="12" xfId="56" applyNumberFormat="1" applyFill="1" applyBorder="1" applyAlignment="1">
      <alignment horizontal="center"/>
      <protection/>
    </xf>
    <xf numFmtId="9" fontId="1" fillId="4" borderId="12" xfId="59" applyFont="1" applyFill="1" applyBorder="1" applyAlignment="1">
      <alignment horizontal="center"/>
    </xf>
    <xf numFmtId="43" fontId="1" fillId="0" borderId="14" xfId="42" applyFont="1" applyFill="1" applyBorder="1" applyAlignment="1" applyProtection="1">
      <alignment horizontal="center"/>
      <protection locked="0"/>
    </xf>
    <xf numFmtId="43" fontId="1" fillId="4" borderId="15" xfId="42" applyNumberFormat="1" applyFont="1" applyFill="1" applyBorder="1" applyAlignment="1" applyProtection="1">
      <alignment horizontal="center"/>
      <protection/>
    </xf>
    <xf numFmtId="43" fontId="1" fillId="22" borderId="15" xfId="42" applyNumberFormat="1" applyFont="1" applyFill="1" applyBorder="1" applyAlignment="1" applyProtection="1">
      <alignment horizontal="center"/>
      <protection/>
    </xf>
    <xf numFmtId="0" fontId="1" fillId="0" borderId="0" xfId="55">
      <alignment/>
      <protection/>
    </xf>
    <xf numFmtId="0" fontId="2" fillId="0" borderId="0" xfId="55" applyFont="1" applyFill="1">
      <alignment/>
      <protection/>
    </xf>
    <xf numFmtId="0" fontId="1" fillId="0" borderId="0" xfId="55" applyAlignment="1">
      <alignment horizontal="center"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5" fillId="0" borderId="0" xfId="55" applyFont="1">
      <alignment/>
      <protection/>
    </xf>
    <xf numFmtId="0" fontId="1" fillId="0" borderId="0" xfId="55" applyProtection="1">
      <alignment/>
      <protection/>
    </xf>
    <xf numFmtId="0" fontId="1" fillId="0" borderId="10" xfId="55" applyBorder="1" applyAlignment="1" applyProtection="1">
      <alignment horizontal="center" vertical="center" wrapText="1"/>
      <protection/>
    </xf>
    <xf numFmtId="0" fontId="1" fillId="0" borderId="12" xfId="55" applyBorder="1">
      <alignment/>
      <protection/>
    </xf>
    <xf numFmtId="0" fontId="1" fillId="0" borderId="12" xfId="55" applyBorder="1" applyAlignment="1">
      <alignment horizontal="center"/>
      <protection/>
    </xf>
    <xf numFmtId="0" fontId="1" fillId="0" borderId="15" xfId="55" applyBorder="1" applyProtection="1">
      <alignment/>
      <protection/>
    </xf>
    <xf numFmtId="43" fontId="1" fillId="4" borderId="15" xfId="42" applyFont="1" applyFill="1" applyBorder="1" applyAlignment="1" applyProtection="1">
      <alignment horizontal="center"/>
      <protection locked="0"/>
    </xf>
    <xf numFmtId="43" fontId="1" fillId="22" borderId="15" xfId="42" applyFont="1" applyFill="1" applyBorder="1" applyAlignment="1" applyProtection="1">
      <alignment horizontal="center"/>
      <protection/>
    </xf>
    <xf numFmtId="0" fontId="1" fillId="0" borderId="0" xfId="55" applyBorder="1" applyAlignment="1" applyProtection="1">
      <alignment horizontal="center" vertical="center" wrapText="1"/>
      <protection/>
    </xf>
    <xf numFmtId="0" fontId="1" fillId="0" borderId="0" xfId="55" applyBorder="1" applyAlignment="1">
      <alignment horizontal="center"/>
      <protection/>
    </xf>
    <xf numFmtId="0" fontId="1" fillId="0" borderId="16" xfId="55" applyBorder="1" applyAlignment="1" applyProtection="1">
      <alignment horizontal="center" vertical="center" wrapText="1"/>
      <protection/>
    </xf>
    <xf numFmtId="0" fontId="1" fillId="25" borderId="16" xfId="55" applyFill="1" applyBorder="1" applyAlignment="1" applyProtection="1">
      <alignment horizontal="center" vertical="center" wrapText="1"/>
      <protection/>
    </xf>
    <xf numFmtId="0" fontId="1" fillId="0" borderId="16" xfId="55" applyBorder="1" applyAlignment="1" applyProtection="1">
      <alignment horizontal="center" vertical="center"/>
      <protection/>
    </xf>
    <xf numFmtId="43" fontId="1" fillId="0" borderId="17" xfId="42" applyFont="1" applyBorder="1" applyAlignment="1">
      <alignment horizontal="center"/>
    </xf>
    <xf numFmtId="43" fontId="1" fillId="25" borderId="18" xfId="42" applyFont="1" applyFill="1" applyBorder="1" applyAlignment="1">
      <alignment horizontal="center"/>
    </xf>
    <xf numFmtId="43" fontId="1" fillId="0" borderId="18" xfId="42" applyFont="1" applyBorder="1" applyAlignment="1">
      <alignment horizontal="center"/>
    </xf>
    <xf numFmtId="0" fontId="1" fillId="0" borderId="17" xfId="55" applyBorder="1" applyAlignment="1">
      <alignment horizontal="center"/>
      <protection/>
    </xf>
    <xf numFmtId="43" fontId="1" fillId="0" borderId="19" xfId="42" applyFont="1" applyBorder="1" applyAlignment="1">
      <alignment horizontal="center"/>
    </xf>
    <xf numFmtId="0" fontId="1" fillId="0" borderId="20" xfId="55" applyBorder="1">
      <alignment/>
      <protection/>
    </xf>
    <xf numFmtId="43" fontId="1" fillId="0" borderId="20" xfId="42" applyFont="1" applyBorder="1" applyAlignment="1">
      <alignment horizontal="center"/>
    </xf>
    <xf numFmtId="43" fontId="1" fillId="25" borderId="20" xfId="42" applyFont="1" applyFill="1" applyBorder="1" applyAlignment="1">
      <alignment horizontal="center"/>
    </xf>
    <xf numFmtId="43" fontId="1" fillId="4" borderId="21" xfId="42" applyFont="1" applyFill="1" applyBorder="1" applyAlignment="1" applyProtection="1">
      <alignment horizontal="center"/>
      <protection/>
    </xf>
    <xf numFmtId="43" fontId="1" fillId="4" borderId="15" xfId="42" applyFont="1" applyFill="1" applyBorder="1" applyAlignment="1">
      <alignment/>
    </xf>
    <xf numFmtId="43" fontId="1" fillId="4" borderId="15" xfId="55" applyNumberFormat="1" applyFill="1" applyBorder="1">
      <alignment/>
      <protection/>
    </xf>
    <xf numFmtId="43" fontId="1" fillId="22" borderId="15" xfId="55" applyNumberFormat="1" applyFill="1" applyBorder="1">
      <alignment/>
      <protection/>
    </xf>
    <xf numFmtId="0" fontId="1" fillId="0" borderId="0" xfId="55" applyBorder="1" applyAlignment="1">
      <alignment horizontal="center" vertical="center"/>
      <protection/>
    </xf>
    <xf numFmtId="0" fontId="1" fillId="0" borderId="10" xfId="55" applyBorder="1" applyAlignment="1">
      <alignment horizontal="center" vertical="center" wrapText="1"/>
      <protection/>
    </xf>
    <xf numFmtId="0" fontId="1" fillId="0" borderId="19" xfId="55" applyBorder="1">
      <alignment/>
      <protection/>
    </xf>
    <xf numFmtId="43" fontId="1" fillId="22" borderId="12" xfId="55" applyNumberFormat="1" applyFill="1" applyBorder="1" applyAlignment="1">
      <alignment horizontal="center"/>
      <protection/>
    </xf>
    <xf numFmtId="43" fontId="1" fillId="0" borderId="0" xfId="42" applyFont="1" applyFill="1" applyBorder="1" applyAlignment="1" applyProtection="1">
      <alignment horizontal="center"/>
      <protection locked="0"/>
    </xf>
    <xf numFmtId="0" fontId="1" fillId="0" borderId="21" xfId="55" applyBorder="1">
      <alignment/>
      <protection/>
    </xf>
    <xf numFmtId="0" fontId="1" fillId="0" borderId="0" xfId="55" applyAlignment="1">
      <alignment horizontal="right"/>
      <protection/>
    </xf>
    <xf numFmtId="0" fontId="1" fillId="0" borderId="0" xfId="55" applyBorder="1">
      <alignment/>
      <protection/>
    </xf>
    <xf numFmtId="0" fontId="1" fillId="0" borderId="0" xfId="54">
      <alignment/>
      <protection/>
    </xf>
    <xf numFmtId="0" fontId="2" fillId="0" borderId="0" xfId="54" applyFont="1" applyFill="1">
      <alignment/>
      <protection/>
    </xf>
    <xf numFmtId="0" fontId="1" fillId="0" borderId="0" xfId="54" applyAlignment="1">
      <alignment horizontal="center"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1" fillId="26" borderId="0" xfId="54" applyFill="1" applyAlignment="1">
      <alignment horizontal="center"/>
      <protection/>
    </xf>
    <xf numFmtId="0" fontId="1" fillId="0" borderId="0" xfId="54" applyProtection="1">
      <alignment/>
      <protection/>
    </xf>
    <xf numFmtId="0" fontId="1" fillId="0" borderId="10" xfId="54" applyBorder="1" applyAlignment="1" applyProtection="1">
      <alignment horizontal="center" vertical="center" wrapText="1"/>
      <protection/>
    </xf>
    <xf numFmtId="0" fontId="1" fillId="0" borderId="12" xfId="54" applyBorder="1">
      <alignment/>
      <protection/>
    </xf>
    <xf numFmtId="173" fontId="1" fillId="0" borderId="12" xfId="42" applyNumberFormat="1" applyFont="1" applyBorder="1" applyAlignment="1">
      <alignment horizontal="center"/>
    </xf>
    <xf numFmtId="0" fontId="1" fillId="0" borderId="15" xfId="54" applyBorder="1" applyProtection="1">
      <alignment/>
      <protection/>
    </xf>
    <xf numFmtId="195" fontId="1" fillId="4" borderId="15" xfId="42" applyNumberFormat="1" applyFont="1" applyFill="1" applyBorder="1" applyAlignment="1" applyProtection="1">
      <alignment horizontal="center"/>
      <protection locked="0"/>
    </xf>
    <xf numFmtId="195" fontId="1" fillId="22" borderId="15" xfId="42" applyNumberFormat="1" applyFont="1" applyFill="1" applyBorder="1" applyAlignment="1" applyProtection="1">
      <alignment horizontal="center"/>
      <protection/>
    </xf>
    <xf numFmtId="0" fontId="1" fillId="0" borderId="12" xfId="54" applyBorder="1" applyAlignment="1">
      <alignment horizontal="center"/>
      <protection/>
    </xf>
    <xf numFmtId="3" fontId="1" fillId="0" borderId="12" xfId="54" applyNumberFormat="1" applyBorder="1" applyAlignment="1">
      <alignment horizontal="center"/>
      <protection/>
    </xf>
    <xf numFmtId="0" fontId="1" fillId="0" borderId="20" xfId="54" applyBorder="1" applyAlignment="1">
      <alignment horizontal="center"/>
      <protection/>
    </xf>
    <xf numFmtId="0" fontId="1" fillId="0" borderId="0" xfId="54" applyBorder="1" applyAlignment="1">
      <alignment horizontal="right"/>
      <protection/>
    </xf>
    <xf numFmtId="0" fontId="1" fillId="0" borderId="0" xfId="54" applyFill="1" applyBorder="1" applyAlignment="1">
      <alignment horizontal="center"/>
      <protection/>
    </xf>
    <xf numFmtId="0" fontId="1" fillId="0" borderId="11" xfId="54" applyBorder="1" applyAlignment="1" applyProtection="1">
      <alignment horizontal="center" vertical="center" wrapText="1"/>
      <protection/>
    </xf>
    <xf numFmtId="0" fontId="1" fillId="0" borderId="0" xfId="54" applyBorder="1" applyAlignment="1" applyProtection="1">
      <alignment horizontal="center" vertical="center" wrapText="1"/>
      <protection/>
    </xf>
    <xf numFmtId="0" fontId="1" fillId="0" borderId="19" xfId="54" applyBorder="1">
      <alignment/>
      <protection/>
    </xf>
    <xf numFmtId="4" fontId="1" fillId="0" borderId="12" xfId="54" applyNumberFormat="1" applyBorder="1" applyAlignment="1">
      <alignment horizontal="center"/>
      <protection/>
    </xf>
    <xf numFmtId="0" fontId="1" fillId="0" borderId="0" xfId="54" applyBorder="1" applyAlignment="1">
      <alignment horizontal="center"/>
      <protection/>
    </xf>
    <xf numFmtId="0" fontId="1" fillId="0" borderId="0" xfId="54" applyFill="1" applyBorder="1" applyAlignment="1" applyProtection="1">
      <alignment horizontal="center" vertical="center" wrapText="1"/>
      <protection/>
    </xf>
    <xf numFmtId="173" fontId="1" fillId="0" borderId="0" xfId="42" applyNumberFormat="1" applyFont="1" applyFill="1" applyBorder="1" applyAlignment="1">
      <alignment horizontal="center"/>
    </xf>
    <xf numFmtId="0" fontId="1" fillId="0" borderId="21" xfId="54" applyBorder="1" applyProtection="1">
      <alignment/>
      <protection/>
    </xf>
    <xf numFmtId="0" fontId="1" fillId="0" borderId="0" xfId="56" applyFont="1" applyAlignment="1">
      <alignment horizontal="left"/>
      <protection/>
    </xf>
    <xf numFmtId="0" fontId="1" fillId="24" borderId="0" xfId="55" applyFill="1">
      <alignment/>
      <protection/>
    </xf>
    <xf numFmtId="0" fontId="1" fillId="24" borderId="0" xfId="55" applyFill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1" fillId="24" borderId="0" xfId="56" applyFont="1" applyFill="1" applyAlignment="1">
      <alignment horizontal="left"/>
      <protection/>
    </xf>
    <xf numFmtId="0" fontId="1" fillId="0" borderId="0" xfId="54" applyFont="1">
      <alignment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0" xfId="55" applyFont="1">
      <alignment/>
      <protection/>
    </xf>
    <xf numFmtId="0" fontId="1" fillId="0" borderId="16" xfId="55" applyFont="1" applyBorder="1" applyAlignment="1" applyProtection="1">
      <alignment horizontal="center" vertical="center"/>
      <protection/>
    </xf>
    <xf numFmtId="0" fontId="1" fillId="0" borderId="16" xfId="55" applyFont="1" applyBorder="1" applyAlignment="1" applyProtection="1">
      <alignment horizontal="center" vertical="center" wrapText="1"/>
      <protection/>
    </xf>
    <xf numFmtId="43" fontId="1" fillId="22" borderId="12" xfId="42" applyNumberFormat="1" applyFont="1" applyFill="1" applyBorder="1" applyAlignment="1" applyProtection="1">
      <alignment horizontal="center"/>
      <protection/>
    </xf>
    <xf numFmtId="43" fontId="1" fillId="4" borderId="12" xfId="56" applyNumberFormat="1" applyFill="1" applyBorder="1" applyAlignment="1" applyProtection="1">
      <alignment horizontal="center"/>
      <protection/>
    </xf>
    <xf numFmtId="43" fontId="1" fillId="4" borderId="12" xfId="56" applyNumberForma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3" fontId="1" fillId="0" borderId="12" xfId="42" applyFont="1" applyBorder="1" applyAlignment="1">
      <alignment horizontal="center" vertical="center"/>
    </xf>
    <xf numFmtId="43" fontId="1" fillId="0" borderId="12" xfId="42" applyFont="1" applyBorder="1" applyAlignment="1" applyProtection="1">
      <alignment horizontal="center" vertical="center"/>
      <protection/>
    </xf>
    <xf numFmtId="9" fontId="0" fillId="4" borderId="12" xfId="59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1" fillId="0" borderId="15" xfId="42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/>
    </xf>
    <xf numFmtId="0" fontId="1" fillId="26" borderId="0" xfId="54" applyFont="1" applyFill="1">
      <alignment/>
      <protection/>
    </xf>
    <xf numFmtId="0" fontId="1" fillId="0" borderId="0" xfId="54" applyFont="1" applyAlignment="1">
      <alignment/>
      <protection/>
    </xf>
    <xf numFmtId="0" fontId="1" fillId="24" borderId="0" xfId="54" applyFont="1" applyFill="1" applyAlignment="1">
      <alignment/>
      <protection/>
    </xf>
    <xf numFmtId="0" fontId="1" fillId="26" borderId="0" xfId="54" applyFont="1" applyFill="1" applyProtection="1">
      <alignment/>
      <protection/>
    </xf>
    <xf numFmtId="0" fontId="1" fillId="0" borderId="22" xfId="54" applyFont="1" applyBorder="1" applyAlignment="1" applyProtection="1">
      <alignment horizontal="center" vertical="center" wrapText="1"/>
      <protection/>
    </xf>
    <xf numFmtId="0" fontId="1" fillId="0" borderId="11" xfId="56" applyFont="1" applyBorder="1" applyAlignment="1" applyProtection="1">
      <alignment horizontal="center" vertical="center" wrapText="1"/>
      <protection/>
    </xf>
    <xf numFmtId="0" fontId="1" fillId="0" borderId="0" xfId="54" applyFont="1" applyAlignment="1">
      <alignment horizontal="center"/>
      <protection/>
    </xf>
    <xf numFmtId="0" fontId="1" fillId="0" borderId="20" xfId="54" applyFont="1" applyBorder="1">
      <alignment/>
      <protection/>
    </xf>
    <xf numFmtId="0" fontId="1" fillId="0" borderId="10" xfId="56" applyFont="1" applyBorder="1" applyAlignment="1" applyProtection="1">
      <alignment horizontal="center" vertical="center" wrapText="1"/>
      <protection/>
    </xf>
    <xf numFmtId="0" fontId="1" fillId="25" borderId="0" xfId="56" applyFont="1" applyFill="1" applyAlignment="1">
      <alignment horizontal="right"/>
      <protection/>
    </xf>
    <xf numFmtId="0" fontId="1" fillId="25" borderId="0" xfId="56" applyFont="1" applyFill="1" applyAlignment="1">
      <alignment horizontal="left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0" xfId="56" applyBorder="1" applyAlignment="1">
      <alignment horizontal="right"/>
      <protection/>
    </xf>
    <xf numFmtId="0" fontId="1" fillId="0" borderId="22" xfId="54" applyBorder="1" applyAlignment="1" applyProtection="1">
      <alignment horizontal="center" vertical="center" wrapText="1"/>
      <protection/>
    </xf>
    <xf numFmtId="0" fontId="1" fillId="0" borderId="19" xfId="54" applyFont="1" applyBorder="1">
      <alignment/>
      <protection/>
    </xf>
    <xf numFmtId="0" fontId="1" fillId="0" borderId="12" xfId="54" applyFont="1" applyBorder="1">
      <alignment/>
      <protection/>
    </xf>
    <xf numFmtId="0" fontId="0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Protection="1">
      <alignment/>
      <protection/>
    </xf>
    <xf numFmtId="0" fontId="1" fillId="0" borderId="0" xfId="56" applyFont="1" applyAlignment="1">
      <alignment horizontal="right"/>
      <protection/>
    </xf>
    <xf numFmtId="0" fontId="1" fillId="25" borderId="12" xfId="56" applyFont="1" applyFill="1" applyBorder="1" applyProtection="1">
      <alignment/>
      <protection/>
    </xf>
    <xf numFmtId="0" fontId="1" fillId="0" borderId="22" xfId="56" applyFont="1" applyBorder="1" applyAlignment="1">
      <alignment horizontal="center" vertical="center" wrapText="1"/>
      <protection/>
    </xf>
    <xf numFmtId="0" fontId="1" fillId="0" borderId="12" xfId="56" applyFont="1" applyFill="1" applyBorder="1" applyProtection="1">
      <alignment/>
      <protection/>
    </xf>
    <xf numFmtId="0" fontId="1" fillId="25" borderId="0" xfId="56" applyFont="1" applyFill="1" applyBorder="1" applyProtection="1">
      <alignment/>
      <protection/>
    </xf>
    <xf numFmtId="0" fontId="0" fillId="24" borderId="0" xfId="0" applyFont="1" applyFill="1" applyAlignment="1">
      <alignment/>
    </xf>
    <xf numFmtId="0" fontId="1" fillId="24" borderId="0" xfId="55" applyFill="1" applyAlignment="1">
      <alignment horizontal="center"/>
      <protection/>
    </xf>
    <xf numFmtId="173" fontId="1" fillId="0" borderId="17" xfId="42" applyNumberFormat="1" applyFont="1" applyBorder="1" applyAlignment="1">
      <alignment horizontal="center"/>
    </xf>
    <xf numFmtId="43" fontId="1" fillId="0" borderId="17" xfId="42" applyNumberFormat="1" applyFont="1" applyBorder="1" applyAlignment="1">
      <alignment horizontal="center"/>
    </xf>
    <xf numFmtId="0" fontId="1" fillId="0" borderId="16" xfId="54" applyFont="1" applyBorder="1" applyAlignment="1" applyProtection="1">
      <alignment horizontal="center" vertical="center" wrapText="1"/>
      <protection/>
    </xf>
    <xf numFmtId="0" fontId="1" fillId="0" borderId="16" xfId="54" applyBorder="1" applyAlignment="1" applyProtection="1">
      <alignment horizontal="center" vertical="center" wrapText="1"/>
      <protection/>
    </xf>
    <xf numFmtId="195" fontId="1" fillId="4" borderId="15" xfId="42" applyNumberFormat="1" applyFont="1" applyFill="1" applyBorder="1" applyAlignment="1" applyProtection="1">
      <alignment horizontal="center"/>
      <protection/>
    </xf>
    <xf numFmtId="43" fontId="1" fillId="25" borderId="0" xfId="42" applyFont="1" applyFill="1" applyBorder="1" applyAlignment="1" applyProtection="1">
      <alignment horizontal="center"/>
      <protection/>
    </xf>
    <xf numFmtId="43" fontId="1" fillId="0" borderId="17" xfId="42" applyFont="1" applyBorder="1" applyAlignment="1" applyProtection="1">
      <alignment horizontal="center"/>
      <protection/>
    </xf>
    <xf numFmtId="0" fontId="1" fillId="0" borderId="23" xfId="56" applyFont="1" applyBorder="1" applyAlignment="1" applyProtection="1">
      <alignment horizontal="center" vertical="center" wrapText="1"/>
      <protection/>
    </xf>
    <xf numFmtId="43" fontId="1" fillId="4" borderId="15" xfId="56" applyNumberFormat="1" applyFill="1" applyBorder="1" applyAlignment="1">
      <alignment horizontal="center"/>
      <protection/>
    </xf>
    <xf numFmtId="0" fontId="1" fillId="0" borderId="15" xfId="56" applyFill="1" applyBorder="1" applyProtection="1">
      <alignment/>
      <protection/>
    </xf>
    <xf numFmtId="43" fontId="1" fillId="4" borderId="15" xfId="56" applyNumberFormat="1" applyFill="1" applyBorder="1" applyAlignment="1" applyProtection="1">
      <alignment horizontal="center"/>
      <protection/>
    </xf>
    <xf numFmtId="0" fontId="1" fillId="0" borderId="15" xfId="56" applyFont="1" applyFill="1" applyBorder="1" applyProtection="1">
      <alignment/>
      <protection/>
    </xf>
    <xf numFmtId="0" fontId="1" fillId="0" borderId="17" xfId="56" applyBorder="1" applyAlignment="1">
      <alignment horizontal="center"/>
      <protection/>
    </xf>
    <xf numFmtId="0" fontId="1" fillId="0" borderId="16" xfId="56" applyBorder="1" applyAlignment="1" applyProtection="1">
      <alignment horizontal="center" vertical="center" wrapText="1"/>
      <protection/>
    </xf>
    <xf numFmtId="43" fontId="1" fillId="4" borderId="15" xfId="56" applyNumberFormat="1" applyFill="1" applyBorder="1">
      <alignment/>
      <protection/>
    </xf>
    <xf numFmtId="43" fontId="1" fillId="8" borderId="15" xfId="42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43" fontId="12" fillId="0" borderId="0" xfId="42" applyFont="1" applyAlignment="1">
      <alignment/>
    </xf>
    <xf numFmtId="0" fontId="29" fillId="0" borderId="0" xfId="0" applyFont="1" applyAlignment="1">
      <alignment/>
    </xf>
    <xf numFmtId="43" fontId="12" fillId="0" borderId="12" xfId="42" applyFont="1" applyBorder="1" applyAlignment="1">
      <alignment/>
    </xf>
    <xf numFmtId="0" fontId="24" fillId="0" borderId="0" xfId="0" applyFont="1" applyAlignment="1">
      <alignment horizontal="right"/>
    </xf>
    <xf numFmtId="43" fontId="30" fillId="11" borderId="23" xfId="42" applyFont="1" applyFill="1" applyBorder="1" applyAlignment="1">
      <alignment/>
    </xf>
    <xf numFmtId="43" fontId="1" fillId="0" borderId="12" xfId="42" applyNumberFormat="1" applyFont="1" applyBorder="1" applyAlignment="1">
      <alignment horizontal="center"/>
    </xf>
    <xf numFmtId="43" fontId="1" fillId="0" borderId="17" xfId="42" applyNumberFormat="1" applyFont="1" applyBorder="1" applyAlignment="1">
      <alignment horizontal="center" wrapText="1"/>
    </xf>
    <xf numFmtId="0" fontId="1" fillId="0" borderId="10" xfId="53" applyFont="1" applyBorder="1" applyAlignment="1" applyProtection="1">
      <alignment horizontal="center" vertical="center" wrapText="1"/>
      <protection/>
    </xf>
    <xf numFmtId="0" fontId="5" fillId="0" borderId="0" xfId="54" applyFont="1" applyAlignment="1">
      <alignment horizontal="center"/>
      <protection/>
    </xf>
    <xf numFmtId="0" fontId="1" fillId="24" borderId="0" xfId="54" applyFont="1" applyFill="1" applyAlignment="1">
      <alignment/>
      <protection/>
    </xf>
    <xf numFmtId="0" fontId="1" fillId="24" borderId="0" xfId="54" applyFont="1" applyFill="1">
      <alignment/>
      <protection/>
    </xf>
    <xf numFmtId="0" fontId="1" fillId="24" borderId="0" xfId="54" applyFill="1" applyAlignment="1">
      <alignment horizontal="center"/>
      <protection/>
    </xf>
    <xf numFmtId="43" fontId="5" fillId="26" borderId="15" xfId="42" applyFont="1" applyFill="1" applyBorder="1" applyAlignment="1" applyProtection="1">
      <alignment horizontal="center"/>
      <protection/>
    </xf>
    <xf numFmtId="0" fontId="31" fillId="0" borderId="11" xfId="56" applyFont="1" applyBorder="1" applyAlignment="1" applyProtection="1">
      <alignment horizontal="center" vertical="center" wrapText="1"/>
      <protection/>
    </xf>
    <xf numFmtId="43" fontId="31" fillId="0" borderId="12" xfId="42" applyFont="1" applyBorder="1" applyAlignment="1">
      <alignment horizontal="center"/>
    </xf>
    <xf numFmtId="43" fontId="31" fillId="25" borderId="12" xfId="42" applyFont="1" applyFill="1" applyBorder="1" applyAlignment="1" applyProtection="1">
      <alignment horizontal="center"/>
      <protection/>
    </xf>
    <xf numFmtId="43" fontId="31" fillId="0" borderId="20" xfId="42" applyFont="1" applyBorder="1" applyAlignment="1">
      <alignment horizontal="center"/>
    </xf>
    <xf numFmtId="195" fontId="31" fillId="4" borderId="15" xfId="42" applyNumberFormat="1" applyFont="1" applyFill="1" applyBorder="1" applyAlignment="1" applyProtection="1">
      <alignment horizontal="center"/>
      <protection locked="0"/>
    </xf>
    <xf numFmtId="0" fontId="31" fillId="0" borderId="0" xfId="54" applyFont="1">
      <alignment/>
      <protection/>
    </xf>
    <xf numFmtId="0" fontId="31" fillId="0" borderId="16" xfId="55" applyFont="1" applyBorder="1" applyAlignment="1" applyProtection="1">
      <alignment horizontal="center" vertical="center" wrapText="1"/>
      <protection/>
    </xf>
    <xf numFmtId="43" fontId="31" fillId="0" borderId="12" xfId="42" applyFont="1" applyBorder="1" applyAlignment="1" applyProtection="1">
      <alignment horizontal="center"/>
      <protection/>
    </xf>
    <xf numFmtId="178" fontId="31" fillId="0" borderId="12" xfId="42" applyNumberFormat="1" applyFont="1" applyBorder="1" applyAlignment="1" applyProtection="1">
      <alignment horizontal="center"/>
      <protection/>
    </xf>
    <xf numFmtId="43" fontId="31" fillId="0" borderId="17" xfId="42" applyNumberFormat="1" applyFont="1" applyBorder="1" applyAlignment="1">
      <alignment horizontal="center"/>
    </xf>
    <xf numFmtId="4" fontId="31" fillId="0" borderId="12" xfId="54" applyNumberFormat="1" applyFont="1" applyBorder="1" applyAlignment="1">
      <alignment horizontal="center"/>
      <protection/>
    </xf>
    <xf numFmtId="43" fontId="31" fillId="0" borderId="12" xfId="44" applyFont="1" applyBorder="1" applyAlignment="1">
      <alignment horizontal="center"/>
    </xf>
    <xf numFmtId="0" fontId="1" fillId="0" borderId="0" xfId="54" applyFont="1" applyAlignment="1">
      <alignment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formularz 2011" xfId="54"/>
    <cellStyle name="Normalny_Formularz OPS w Klodzku" xfId="55"/>
    <cellStyle name="Normalny_Jednostki oświatow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78"/>
  <sheetViews>
    <sheetView zoomScale="75" zoomScaleNormal="75" zoomScalePageLayoutView="70" workbookViewId="0" topLeftCell="B22">
      <selection activeCell="F12" sqref="F12"/>
    </sheetView>
  </sheetViews>
  <sheetFormatPr defaultColWidth="8.8515625" defaultRowHeight="12.75"/>
  <cols>
    <col min="1" max="1" width="3.421875" style="84" customWidth="1"/>
    <col min="2" max="2" width="29.8515625" style="84" customWidth="1"/>
    <col min="3" max="3" width="18.140625" style="86" customWidth="1"/>
    <col min="4" max="4" width="16.57421875" style="86" customWidth="1"/>
    <col min="5" max="5" width="15.140625" style="86" customWidth="1"/>
    <col min="6" max="6" width="19.00390625" style="86" customWidth="1"/>
    <col min="7" max="7" width="15.8515625" style="86" customWidth="1"/>
    <col min="8" max="8" width="16.8515625" style="86" customWidth="1"/>
    <col min="9" max="10" width="16.57421875" style="86" customWidth="1"/>
    <col min="11" max="11" width="10.57421875" style="86" customWidth="1"/>
    <col min="12" max="16384" width="8.8515625" style="84" customWidth="1"/>
  </cols>
  <sheetData>
    <row r="1" ht="18">
      <c r="B1" s="85" t="s">
        <v>213</v>
      </c>
    </row>
    <row r="2" ht="18">
      <c r="B2" s="87" t="s">
        <v>287</v>
      </c>
    </row>
    <row r="3" spans="1:2" ht="18">
      <c r="A3" s="153"/>
      <c r="B3" s="88" t="s">
        <v>110</v>
      </c>
    </row>
    <row r="4" spans="1:5" ht="12.75">
      <c r="A4" s="153">
        <v>1</v>
      </c>
      <c r="B4" s="8" t="s">
        <v>1</v>
      </c>
      <c r="C4" s="9" t="s">
        <v>126</v>
      </c>
      <c r="D4" s="10"/>
      <c r="E4" s="10"/>
    </row>
    <row r="5" spans="1:5" ht="12.75">
      <c r="A5" s="153"/>
      <c r="B5" s="11" t="s">
        <v>2</v>
      </c>
      <c r="C5" s="115" t="s">
        <v>100</v>
      </c>
      <c r="E5" s="12"/>
    </row>
    <row r="6" spans="1:5" ht="12.75">
      <c r="A6" s="153"/>
      <c r="B6" s="136" t="s">
        <v>76</v>
      </c>
      <c r="C6" s="89"/>
      <c r="D6" s="89"/>
      <c r="E6" s="89"/>
    </row>
    <row r="7" spans="1:2" ht="12.75">
      <c r="A7" s="153"/>
      <c r="B7" s="115" t="s">
        <v>100</v>
      </c>
    </row>
    <row r="8" spans="1:2" ht="12.75">
      <c r="A8" s="153"/>
      <c r="B8" s="84" t="s">
        <v>174</v>
      </c>
    </row>
    <row r="9" spans="1:2" ht="12.75">
      <c r="A9" s="153"/>
      <c r="B9" s="115" t="s">
        <v>225</v>
      </c>
    </row>
    <row r="10" spans="1:2" ht="12.75">
      <c r="A10" s="153"/>
      <c r="B10" s="115" t="s">
        <v>77</v>
      </c>
    </row>
    <row r="11" spans="1:2" ht="12.75">
      <c r="A11" s="153"/>
      <c r="B11" s="115" t="s">
        <v>261</v>
      </c>
    </row>
    <row r="12" spans="1:2" ht="12.75">
      <c r="A12" s="153"/>
      <c r="B12" s="115" t="s">
        <v>226</v>
      </c>
    </row>
    <row r="13" spans="1:2" ht="12.75">
      <c r="A13" s="153"/>
      <c r="B13" s="115" t="s">
        <v>101</v>
      </c>
    </row>
    <row r="14" spans="1:2" ht="12.75">
      <c r="A14" s="153"/>
      <c r="B14" s="115" t="s">
        <v>160</v>
      </c>
    </row>
    <row r="15" spans="1:2" ht="12.75">
      <c r="A15" s="153"/>
      <c r="B15" s="115" t="s">
        <v>223</v>
      </c>
    </row>
    <row r="16" spans="1:2" ht="12.75">
      <c r="A16" s="153"/>
      <c r="B16" s="115" t="s">
        <v>224</v>
      </c>
    </row>
    <row r="17" spans="1:2" ht="12.75">
      <c r="A17" s="153"/>
      <c r="B17" s="115" t="s">
        <v>102</v>
      </c>
    </row>
    <row r="18" spans="1:2" ht="12.75">
      <c r="A18" s="153"/>
      <c r="B18" s="115" t="s">
        <v>157</v>
      </c>
    </row>
    <row r="19" spans="1:9" ht="12.75">
      <c r="A19" s="153"/>
      <c r="B19" s="204" t="s">
        <v>173</v>
      </c>
      <c r="C19" s="204"/>
      <c r="D19" s="204"/>
      <c r="E19" s="204"/>
      <c r="F19" s="204"/>
      <c r="G19" s="204"/>
      <c r="H19" s="204"/>
      <c r="I19" s="204"/>
    </row>
    <row r="20" spans="1:9" ht="12.75">
      <c r="A20" s="153"/>
      <c r="B20" s="138" t="s">
        <v>212</v>
      </c>
      <c r="C20" s="138"/>
      <c r="D20" s="137"/>
      <c r="E20" s="137"/>
      <c r="F20" s="137"/>
      <c r="G20" s="137"/>
      <c r="H20" s="137"/>
      <c r="I20" s="137"/>
    </row>
    <row r="21" spans="1:11" ht="3" customHeight="1" thickBot="1">
      <c r="A21" s="153"/>
      <c r="B21" s="137"/>
      <c r="C21" s="137"/>
      <c r="D21" s="137"/>
      <c r="E21" s="137"/>
      <c r="F21" s="84"/>
      <c r="G21" s="84"/>
      <c r="H21" s="84"/>
      <c r="I21" s="84"/>
      <c r="J21" s="84"/>
      <c r="K21" s="84"/>
    </row>
    <row r="22" spans="1:11" ht="76.5">
      <c r="A22" s="154"/>
      <c r="B22" s="90"/>
      <c r="C22" s="164" t="s">
        <v>183</v>
      </c>
      <c r="D22" s="165" t="s">
        <v>184</v>
      </c>
      <c r="E22" s="164" t="s">
        <v>185</v>
      </c>
      <c r="F22" s="164" t="s">
        <v>159</v>
      </c>
      <c r="G22" s="164" t="s">
        <v>182</v>
      </c>
      <c r="H22" s="165" t="s">
        <v>14</v>
      </c>
      <c r="I22" s="84"/>
      <c r="J22" s="84"/>
      <c r="K22" s="84"/>
    </row>
    <row r="23" spans="1:11" ht="25.5">
      <c r="A23" s="153"/>
      <c r="B23" s="151" t="s">
        <v>15</v>
      </c>
      <c r="C23" s="163">
        <v>35684954.12</v>
      </c>
      <c r="D23" s="201">
        <v>2090737</v>
      </c>
      <c r="E23" s="201">
        <v>234754.96</v>
      </c>
      <c r="F23" s="163">
        <v>121260.67</v>
      </c>
      <c r="G23" s="185" t="s">
        <v>203</v>
      </c>
      <c r="H23" s="162" t="s">
        <v>16</v>
      </c>
      <c r="I23" s="84"/>
      <c r="J23" s="84"/>
      <c r="K23" s="84"/>
    </row>
    <row r="24" spans="1:11" ht="25.5">
      <c r="A24" s="153"/>
      <c r="B24" s="92" t="s">
        <v>43</v>
      </c>
      <c r="C24" s="184">
        <f>C23</f>
        <v>35684954.12</v>
      </c>
      <c r="D24" s="201">
        <v>2090737</v>
      </c>
      <c r="E24" s="201">
        <v>234754.96</v>
      </c>
      <c r="F24" s="163">
        <v>121260.67</v>
      </c>
      <c r="G24" s="185" t="s">
        <v>203</v>
      </c>
      <c r="H24" s="93" t="s">
        <v>16</v>
      </c>
      <c r="I24" s="84"/>
      <c r="J24" s="84"/>
      <c r="K24" s="84"/>
    </row>
    <row r="25" spans="1:11" ht="13.5" thickBot="1">
      <c r="A25" s="154"/>
      <c r="B25" s="94" t="s">
        <v>44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6">
        <f>SUM(C25:G25)</f>
        <v>0</v>
      </c>
      <c r="I25" s="84"/>
      <c r="J25" s="84"/>
      <c r="K25" s="84"/>
    </row>
    <row r="26" spans="1:11" ht="13.5" thickTop="1">
      <c r="A26" s="153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2.75">
      <c r="A27" s="153">
        <v>2</v>
      </c>
      <c r="B27" s="139" t="s">
        <v>215</v>
      </c>
      <c r="C27" s="89"/>
      <c r="D27" s="89"/>
      <c r="E27" s="89"/>
      <c r="K27" s="100"/>
    </row>
    <row r="28" spans="1:11" ht="12.75">
      <c r="A28" s="153"/>
      <c r="B28" s="110" t="s">
        <v>227</v>
      </c>
      <c r="C28" s="3"/>
      <c r="D28" s="3"/>
      <c r="E28" s="3"/>
      <c r="F28" s="4"/>
      <c r="G28" s="3"/>
      <c r="H28" s="3"/>
      <c r="K28" s="101"/>
    </row>
    <row r="29" spans="1:11" ht="12.75">
      <c r="A29" s="153"/>
      <c r="B29" s="110" t="s">
        <v>228</v>
      </c>
      <c r="C29" s="3"/>
      <c r="D29" s="3"/>
      <c r="E29" s="3"/>
      <c r="F29" s="4"/>
      <c r="G29" s="3"/>
      <c r="H29" s="3"/>
      <c r="K29" s="101"/>
    </row>
    <row r="30" spans="1:11" ht="12.75">
      <c r="A30" s="153"/>
      <c r="B30" s="110" t="s">
        <v>229</v>
      </c>
      <c r="C30" s="3"/>
      <c r="D30" s="3"/>
      <c r="E30" s="3"/>
      <c r="F30" s="4"/>
      <c r="G30" s="3"/>
      <c r="H30" s="3"/>
      <c r="K30" s="101"/>
    </row>
    <row r="31" spans="1:11" ht="12.75">
      <c r="A31" s="153"/>
      <c r="B31" s="115" t="s">
        <v>194</v>
      </c>
      <c r="K31" s="101"/>
    </row>
    <row r="32" spans="1:11" ht="12.75">
      <c r="A32" s="153"/>
      <c r="B32" s="115" t="s">
        <v>230</v>
      </c>
      <c r="K32" s="101"/>
    </row>
    <row r="33" spans="1:11" ht="12.75">
      <c r="A33" s="153"/>
      <c r="B33" s="115" t="s">
        <v>193</v>
      </c>
      <c r="K33" s="101"/>
    </row>
    <row r="34" spans="1:11" ht="12.75">
      <c r="A34" s="153"/>
      <c r="B34" s="115" t="s">
        <v>231</v>
      </c>
      <c r="K34" s="101"/>
    </row>
    <row r="35" spans="1:11" ht="12.75">
      <c r="A35" s="153"/>
      <c r="B35" s="115" t="s">
        <v>195</v>
      </c>
      <c r="K35" s="101"/>
    </row>
    <row r="36" spans="1:11" ht="12.75">
      <c r="A36" s="153"/>
      <c r="B36" s="115" t="s">
        <v>285</v>
      </c>
      <c r="K36" s="101"/>
    </row>
    <row r="37" spans="1:11" ht="12.75">
      <c r="A37" s="153"/>
      <c r="B37" s="115" t="s">
        <v>232</v>
      </c>
      <c r="K37" s="101"/>
    </row>
    <row r="38" spans="1:11" ht="12.75">
      <c r="A38" s="153"/>
      <c r="B38" s="115" t="s">
        <v>233</v>
      </c>
      <c r="K38" s="101"/>
    </row>
    <row r="39" spans="1:11" ht="12.75">
      <c r="A39" s="153"/>
      <c r="B39" s="115" t="s">
        <v>234</v>
      </c>
      <c r="K39" s="101"/>
    </row>
    <row r="40" spans="1:11" ht="12.75">
      <c r="A40" s="153"/>
      <c r="B40" s="115" t="s">
        <v>235</v>
      </c>
      <c r="K40" s="101"/>
    </row>
    <row r="41" spans="1:11" ht="12.75">
      <c r="A41" s="153"/>
      <c r="B41" s="204" t="s">
        <v>79</v>
      </c>
      <c r="C41" s="204"/>
      <c r="D41" s="204"/>
      <c r="E41" s="204"/>
      <c r="F41" s="204"/>
      <c r="G41" s="204"/>
      <c r="H41" s="204"/>
      <c r="I41" s="204"/>
      <c r="J41" s="84"/>
      <c r="K41" s="84"/>
    </row>
    <row r="42" spans="1:11" ht="13.5" thickBot="1">
      <c r="A42" s="153"/>
      <c r="B42" s="138" t="s">
        <v>212</v>
      </c>
      <c r="C42" s="138"/>
      <c r="D42" s="137"/>
      <c r="E42" s="137"/>
      <c r="F42" s="137"/>
      <c r="G42" s="137"/>
      <c r="H42" s="137"/>
      <c r="I42" s="137"/>
      <c r="J42" s="84"/>
      <c r="K42" s="84"/>
    </row>
    <row r="43" spans="1:11" ht="63.75">
      <c r="A43" s="153"/>
      <c r="B43" s="90"/>
      <c r="C43" s="140" t="s">
        <v>191</v>
      </c>
      <c r="D43" s="140" t="s">
        <v>211</v>
      </c>
      <c r="E43" s="140" t="s">
        <v>192</v>
      </c>
      <c r="F43" s="186" t="s">
        <v>236</v>
      </c>
      <c r="G43" s="102" t="s">
        <v>14</v>
      </c>
      <c r="H43" s="103"/>
      <c r="I43" s="90"/>
      <c r="J43" s="84"/>
      <c r="K43" s="84"/>
    </row>
    <row r="44" spans="1:11" ht="12.75">
      <c r="A44" s="153"/>
      <c r="B44" s="150" t="s">
        <v>15</v>
      </c>
      <c r="C44" s="193">
        <v>8368108</v>
      </c>
      <c r="D44" s="202">
        <v>697156.43</v>
      </c>
      <c r="E44" s="202">
        <v>19468</v>
      </c>
      <c r="F44" s="203">
        <v>200000</v>
      </c>
      <c r="G44" s="97" t="s">
        <v>16</v>
      </c>
      <c r="H44" s="106"/>
      <c r="I44" s="84"/>
      <c r="J44" s="84"/>
      <c r="K44" s="84"/>
    </row>
    <row r="45" spans="1:11" ht="12.75">
      <c r="A45" s="153"/>
      <c r="B45" s="104" t="s">
        <v>43</v>
      </c>
      <c r="C45" s="193">
        <v>8368108</v>
      </c>
      <c r="D45" s="202">
        <v>697156.43</v>
      </c>
      <c r="E45" s="202">
        <v>19468</v>
      </c>
      <c r="F45" s="203">
        <v>200000</v>
      </c>
      <c r="G45" s="97" t="s">
        <v>16</v>
      </c>
      <c r="H45" s="106"/>
      <c r="I45" s="84"/>
      <c r="J45" s="84"/>
      <c r="K45" s="84"/>
    </row>
    <row r="46" spans="1:11" ht="13.5" thickBot="1">
      <c r="A46" s="153"/>
      <c r="B46" s="109" t="s">
        <v>44</v>
      </c>
      <c r="C46" s="95">
        <v>0</v>
      </c>
      <c r="D46" s="166">
        <v>0</v>
      </c>
      <c r="E46" s="166">
        <v>0</v>
      </c>
      <c r="F46" s="166">
        <v>0</v>
      </c>
      <c r="G46" s="96">
        <f>SUM(C46:F46)</f>
        <v>0</v>
      </c>
      <c r="H46" s="106"/>
      <c r="I46" s="84"/>
      <c r="J46" s="84"/>
      <c r="K46" s="84"/>
    </row>
    <row r="47" spans="1:11" ht="13.5" thickTop="1">
      <c r="A47" s="153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2.75">
      <c r="A48" s="153"/>
      <c r="C48" s="84"/>
      <c r="D48" s="84"/>
      <c r="E48" s="84"/>
      <c r="F48" s="38"/>
      <c r="G48" s="38"/>
      <c r="H48" s="106"/>
      <c r="I48" s="84"/>
      <c r="J48" s="101"/>
      <c r="K48" s="84"/>
    </row>
    <row r="49" spans="1:11" ht="12.75">
      <c r="A49" s="153">
        <v>3</v>
      </c>
      <c r="B49" s="8" t="s">
        <v>1</v>
      </c>
      <c r="C49" s="9" t="s">
        <v>114</v>
      </c>
      <c r="D49" s="10"/>
      <c r="E49" s="10"/>
      <c r="J49" s="107"/>
      <c r="K49" s="84"/>
    </row>
    <row r="50" spans="1:11" ht="12.75">
      <c r="A50" s="154"/>
      <c r="B50" s="11" t="s">
        <v>2</v>
      </c>
      <c r="C50" s="115" t="s">
        <v>100</v>
      </c>
      <c r="E50" s="12"/>
      <c r="J50" s="108"/>
      <c r="K50" s="84"/>
    </row>
    <row r="51" spans="1:11" ht="12.75">
      <c r="A51" s="153"/>
      <c r="B51" s="115" t="s">
        <v>104</v>
      </c>
      <c r="J51" s="108"/>
      <c r="K51" s="84"/>
    </row>
    <row r="52" spans="1:11" ht="12.75">
      <c r="A52" s="153"/>
      <c r="B52" s="115" t="s">
        <v>105</v>
      </c>
      <c r="J52" s="108"/>
      <c r="K52" s="84"/>
    </row>
    <row r="53" spans="1:11" ht="12.75">
      <c r="A53" s="153"/>
      <c r="B53" s="115" t="s">
        <v>106</v>
      </c>
      <c r="H53" s="142"/>
      <c r="J53" s="108"/>
      <c r="K53" s="84"/>
    </row>
    <row r="54" spans="1:11" ht="12.75">
      <c r="A54" s="154"/>
      <c r="B54" s="115" t="s">
        <v>201</v>
      </c>
      <c r="J54" s="108"/>
      <c r="K54" s="84"/>
    </row>
    <row r="55" spans="1:11" ht="12.75">
      <c r="A55" s="154"/>
      <c r="B55" s="115" t="s">
        <v>107</v>
      </c>
      <c r="J55" s="108"/>
      <c r="K55" s="84"/>
    </row>
    <row r="56" spans="1:11" ht="12.75">
      <c r="A56" s="154"/>
      <c r="B56" s="115" t="s">
        <v>108</v>
      </c>
      <c r="J56" s="108"/>
      <c r="K56" s="84"/>
    </row>
    <row r="57" spans="1:11" ht="12.75">
      <c r="A57" s="154"/>
      <c r="B57" s="204" t="s">
        <v>79</v>
      </c>
      <c r="C57" s="204"/>
      <c r="D57" s="204"/>
      <c r="E57" s="204"/>
      <c r="F57" s="204"/>
      <c r="G57" s="204"/>
      <c r="H57" s="204"/>
      <c r="I57" s="204"/>
      <c r="J57" s="108"/>
      <c r="K57" s="84"/>
    </row>
    <row r="58" spans="1:11" ht="13.5" thickBot="1">
      <c r="A58" s="154"/>
      <c r="B58" s="138" t="s">
        <v>80</v>
      </c>
      <c r="C58" s="138"/>
      <c r="D58" s="137"/>
      <c r="E58" s="137"/>
      <c r="F58" s="137"/>
      <c r="G58" s="137"/>
      <c r="H58" s="137"/>
      <c r="I58" s="137"/>
      <c r="J58" s="108"/>
      <c r="K58" s="84"/>
    </row>
    <row r="59" spans="1:11" ht="51">
      <c r="A59" s="154"/>
      <c r="B59" s="90"/>
      <c r="C59" s="91" t="s">
        <v>237</v>
      </c>
      <c r="D59" s="116" t="s">
        <v>161</v>
      </c>
      <c r="E59" s="102" t="s">
        <v>202</v>
      </c>
      <c r="F59" s="102" t="s">
        <v>14</v>
      </c>
      <c r="G59" s="103"/>
      <c r="H59" s="103"/>
      <c r="I59" s="90"/>
      <c r="J59" s="108"/>
      <c r="K59" s="84"/>
    </row>
    <row r="60" spans="1:11" ht="12.75">
      <c r="A60" s="154"/>
      <c r="B60" s="150" t="s">
        <v>15</v>
      </c>
      <c r="C60" s="27">
        <v>25000</v>
      </c>
      <c r="D60" s="202">
        <v>196050.13</v>
      </c>
      <c r="E60" s="193">
        <v>8130.88</v>
      </c>
      <c r="F60" s="97" t="s">
        <v>16</v>
      </c>
      <c r="G60" s="106"/>
      <c r="H60" s="106"/>
      <c r="I60" s="84"/>
      <c r="J60" s="108"/>
      <c r="K60" s="84"/>
    </row>
    <row r="61" spans="1:11" ht="12.75">
      <c r="A61" s="154"/>
      <c r="B61" s="104" t="s">
        <v>43</v>
      </c>
      <c r="C61" s="27">
        <v>25000</v>
      </c>
      <c r="D61" s="202">
        <v>196050.13</v>
      </c>
      <c r="E61" s="193">
        <v>8130.88</v>
      </c>
      <c r="F61" s="97" t="s">
        <v>16</v>
      </c>
      <c r="G61" s="38"/>
      <c r="H61" s="106"/>
      <c r="I61" s="84"/>
      <c r="J61" s="108"/>
      <c r="K61" s="84"/>
    </row>
    <row r="62" spans="1:11" ht="13.5" thickBot="1">
      <c r="A62" s="154"/>
      <c r="B62" s="109" t="s">
        <v>44</v>
      </c>
      <c r="C62" s="95">
        <v>0</v>
      </c>
      <c r="D62" s="166">
        <v>0</v>
      </c>
      <c r="E62" s="166">
        <v>0</v>
      </c>
      <c r="F62" s="96">
        <f>SUM(C62:E62)</f>
        <v>0</v>
      </c>
      <c r="G62" s="38"/>
      <c r="H62" s="106"/>
      <c r="I62" s="84"/>
      <c r="J62" s="108"/>
      <c r="K62" s="84"/>
    </row>
    <row r="63" spans="1:11" ht="13.5" thickTop="1">
      <c r="A63" s="154"/>
      <c r="C63" s="84"/>
      <c r="D63" s="84"/>
      <c r="E63" s="84"/>
      <c r="F63" s="38"/>
      <c r="G63" s="38"/>
      <c r="H63" s="106"/>
      <c r="I63" s="84"/>
      <c r="J63" s="108"/>
      <c r="K63" s="84"/>
    </row>
    <row r="64" spans="1:11" ht="14.25" customHeight="1">
      <c r="A64" s="154"/>
      <c r="C64" s="84"/>
      <c r="D64" s="84"/>
      <c r="E64" s="84"/>
      <c r="F64" s="38"/>
      <c r="G64" s="38"/>
      <c r="H64" s="106"/>
      <c r="I64" s="108"/>
      <c r="J64" s="84"/>
      <c r="K64" s="84"/>
    </row>
    <row r="65" spans="1:11" ht="12.75">
      <c r="A65" s="154"/>
      <c r="C65" s="84"/>
      <c r="D65" s="84"/>
      <c r="E65" s="84"/>
      <c r="F65" s="38"/>
      <c r="G65" s="38"/>
      <c r="H65" s="106"/>
      <c r="I65" s="108"/>
      <c r="J65" s="84"/>
      <c r="K65" s="84"/>
    </row>
    <row r="66" spans="1:11" ht="12.75">
      <c r="A66" s="154">
        <v>4</v>
      </c>
      <c r="B66" s="8" t="s">
        <v>1</v>
      </c>
      <c r="C66" s="9" t="s">
        <v>128</v>
      </c>
      <c r="D66" s="10"/>
      <c r="E66" s="10"/>
      <c r="G66" s="38"/>
      <c r="H66" s="106"/>
      <c r="I66" s="108"/>
      <c r="J66" s="84"/>
      <c r="K66" s="84"/>
    </row>
    <row r="67" spans="1:11" ht="12.75">
      <c r="A67" s="154"/>
      <c r="B67" s="11" t="s">
        <v>2</v>
      </c>
      <c r="C67" s="115" t="s">
        <v>100</v>
      </c>
      <c r="E67" s="12"/>
      <c r="G67" s="38"/>
      <c r="H67" s="106"/>
      <c r="I67" s="84"/>
      <c r="J67" s="84"/>
      <c r="K67" s="84"/>
    </row>
    <row r="68" spans="1:11" ht="12.75">
      <c r="A68" s="154"/>
      <c r="B68" s="84" t="s">
        <v>66</v>
      </c>
      <c r="G68" s="38"/>
      <c r="H68" s="106"/>
      <c r="I68" s="84"/>
      <c r="J68" s="84"/>
      <c r="K68" s="84"/>
    </row>
    <row r="69" spans="1:11" ht="12.75">
      <c r="A69" s="154"/>
      <c r="B69" s="115" t="s">
        <v>238</v>
      </c>
      <c r="J69" s="84"/>
      <c r="K69" s="84"/>
    </row>
    <row r="70" spans="1:11" ht="12.75">
      <c r="A70" s="154"/>
      <c r="B70" s="204" t="s">
        <v>79</v>
      </c>
      <c r="C70" s="204"/>
      <c r="D70" s="204"/>
      <c r="E70" s="204"/>
      <c r="F70" s="204"/>
      <c r="G70" s="204"/>
      <c r="H70" s="204"/>
      <c r="I70" s="204"/>
      <c r="J70" s="84"/>
      <c r="K70" s="84"/>
    </row>
    <row r="71" spans="1:11" ht="12.75">
      <c r="A71" s="154"/>
      <c r="B71" s="138" t="s">
        <v>80</v>
      </c>
      <c r="C71" s="138"/>
      <c r="D71" s="137"/>
      <c r="E71" s="137"/>
      <c r="F71" s="137"/>
      <c r="G71" s="137"/>
      <c r="H71" s="137"/>
      <c r="I71" s="137"/>
      <c r="J71" s="84"/>
      <c r="K71" s="84"/>
    </row>
    <row r="72" spans="1:11" ht="13.5" thickBot="1">
      <c r="A72" s="154"/>
      <c r="C72" s="84"/>
      <c r="D72" s="84"/>
      <c r="E72" s="84"/>
      <c r="F72" s="38"/>
      <c r="G72" s="38"/>
      <c r="H72" s="106"/>
      <c r="I72" s="84"/>
      <c r="J72" s="84"/>
      <c r="K72" s="84"/>
    </row>
    <row r="73" spans="1:11" ht="76.5">
      <c r="A73" s="154"/>
      <c r="B73" s="90"/>
      <c r="C73" s="116" t="s">
        <v>190</v>
      </c>
      <c r="D73" s="116" t="s">
        <v>78</v>
      </c>
      <c r="E73" s="116" t="s">
        <v>239</v>
      </c>
      <c r="F73" s="61" t="s">
        <v>14</v>
      </c>
      <c r="G73" s="38"/>
      <c r="H73" s="106"/>
      <c r="I73" s="84"/>
      <c r="J73" s="108"/>
      <c r="K73" s="84"/>
    </row>
    <row r="74" spans="1:11" ht="12.75">
      <c r="A74" s="154"/>
      <c r="B74" s="150" t="s">
        <v>15</v>
      </c>
      <c r="C74" s="27">
        <v>610055.02</v>
      </c>
      <c r="D74" s="105">
        <v>679006.29</v>
      </c>
      <c r="E74" s="105">
        <v>943142.76</v>
      </c>
      <c r="F74" s="67" t="s">
        <v>16</v>
      </c>
      <c r="G74" s="38"/>
      <c r="H74" s="106"/>
      <c r="I74" s="84"/>
      <c r="J74" s="108"/>
      <c r="K74" s="84"/>
    </row>
    <row r="75" spans="1:11" ht="12.75">
      <c r="A75" s="154"/>
      <c r="B75" s="104" t="s">
        <v>43</v>
      </c>
      <c r="C75" s="27">
        <v>610055.02</v>
      </c>
      <c r="D75" s="105">
        <v>679006.29</v>
      </c>
      <c r="E75" s="105">
        <v>943142.76</v>
      </c>
      <c r="F75" s="55" t="s">
        <v>16</v>
      </c>
      <c r="G75" s="38"/>
      <c r="H75" s="106"/>
      <c r="I75" s="84"/>
      <c r="J75" s="108"/>
      <c r="K75" s="84"/>
    </row>
    <row r="76" spans="1:11" ht="13.5" thickBot="1">
      <c r="A76" s="154"/>
      <c r="B76" s="109" t="s">
        <v>44</v>
      </c>
      <c r="C76" s="95">
        <v>0</v>
      </c>
      <c r="D76" s="166">
        <v>0</v>
      </c>
      <c r="E76" s="166">
        <v>0</v>
      </c>
      <c r="F76" s="75">
        <f>SUM(C76:E76)</f>
        <v>0</v>
      </c>
      <c r="G76" s="38"/>
      <c r="H76" s="106"/>
      <c r="I76" s="84"/>
      <c r="J76" s="108"/>
      <c r="K76" s="84"/>
    </row>
    <row r="77" spans="1:11" ht="13.5" thickTop="1">
      <c r="A77" s="154"/>
      <c r="C77" s="84"/>
      <c r="D77" s="84"/>
      <c r="E77" s="84"/>
      <c r="F77" s="38"/>
      <c r="G77" s="38"/>
      <c r="H77" s="106"/>
      <c r="I77" s="84"/>
      <c r="J77" s="108"/>
      <c r="K77" s="84"/>
    </row>
    <row r="78" spans="1:11" ht="12.75">
      <c r="A78" s="154"/>
      <c r="B78" s="137"/>
      <c r="C78" s="137"/>
      <c r="D78" s="137"/>
      <c r="E78" s="137"/>
      <c r="F78" s="137"/>
      <c r="G78" s="137"/>
      <c r="H78" s="137"/>
      <c r="I78" s="137"/>
      <c r="J78" s="108"/>
      <c r="K78" s="84"/>
    </row>
    <row r="79" spans="1:11" ht="12.75">
      <c r="A79" s="154">
        <v>5</v>
      </c>
      <c r="B79" s="8" t="s">
        <v>1</v>
      </c>
      <c r="C79" s="9" t="s">
        <v>240</v>
      </c>
      <c r="D79" s="10"/>
      <c r="E79" s="10"/>
      <c r="G79" s="38"/>
      <c r="H79" s="106"/>
      <c r="I79" s="108"/>
      <c r="J79" s="108"/>
      <c r="K79" s="84"/>
    </row>
    <row r="80" spans="1:11" ht="12.75">
      <c r="A80" s="154"/>
      <c r="B80" s="11" t="s">
        <v>2</v>
      </c>
      <c r="C80" s="115" t="s">
        <v>152</v>
      </c>
      <c r="E80" s="12"/>
      <c r="G80" s="38"/>
      <c r="H80" s="106"/>
      <c r="I80" s="84"/>
      <c r="J80" s="108"/>
      <c r="K80" s="84"/>
    </row>
    <row r="81" spans="1:11" ht="12.75">
      <c r="A81" s="154"/>
      <c r="B81" s="84" t="s">
        <v>241</v>
      </c>
      <c r="G81" s="38"/>
      <c r="H81" s="106"/>
      <c r="I81" s="84"/>
      <c r="J81" s="108"/>
      <c r="K81" s="84"/>
    </row>
    <row r="82" spans="1:11" ht="12.75">
      <c r="A82" s="154"/>
      <c r="B82" s="115" t="s">
        <v>242</v>
      </c>
      <c r="J82" s="108"/>
      <c r="K82" s="84"/>
    </row>
    <row r="83" spans="1:11" ht="12.75">
      <c r="A83" s="154"/>
      <c r="B83" s="204" t="s">
        <v>186</v>
      </c>
      <c r="C83" s="204"/>
      <c r="D83" s="204"/>
      <c r="E83" s="204"/>
      <c r="F83" s="204"/>
      <c r="G83" s="204"/>
      <c r="H83" s="204"/>
      <c r="I83" s="204"/>
      <c r="J83" s="108"/>
      <c r="K83" s="84"/>
    </row>
    <row r="84" spans="1:11" ht="12.75">
      <c r="A84" s="154"/>
      <c r="B84" s="138" t="s">
        <v>80</v>
      </c>
      <c r="C84" s="138"/>
      <c r="D84" s="137"/>
      <c r="E84" s="137"/>
      <c r="F84" s="137"/>
      <c r="G84" s="137"/>
      <c r="H84" s="137"/>
      <c r="I84" s="137"/>
      <c r="J84" s="108"/>
      <c r="K84" s="84"/>
    </row>
    <row r="85" spans="1:11" ht="13.5" thickBot="1">
      <c r="A85" s="154"/>
      <c r="B85" s="137"/>
      <c r="C85" s="137"/>
      <c r="D85" s="137"/>
      <c r="E85" s="137"/>
      <c r="F85" s="137"/>
      <c r="G85" s="137"/>
      <c r="H85" s="137"/>
      <c r="I85" s="137"/>
      <c r="J85" s="108"/>
      <c r="K85" s="84"/>
    </row>
    <row r="86" spans="1:11" ht="38.25">
      <c r="A86" s="154"/>
      <c r="B86" s="90"/>
      <c r="C86" s="140" t="s">
        <v>188</v>
      </c>
      <c r="D86" s="140" t="s">
        <v>189</v>
      </c>
      <c r="E86" s="116" t="s">
        <v>243</v>
      </c>
      <c r="F86" s="102" t="s">
        <v>14</v>
      </c>
      <c r="G86" s="137"/>
      <c r="H86" s="137"/>
      <c r="I86" s="137"/>
      <c r="J86" s="108"/>
      <c r="K86" s="84"/>
    </row>
    <row r="87" spans="1:11" ht="12.75">
      <c r="A87" s="154"/>
      <c r="B87" s="150" t="s">
        <v>15</v>
      </c>
      <c r="C87" s="27" t="s">
        <v>154</v>
      </c>
      <c r="D87" s="105">
        <v>1861118.92</v>
      </c>
      <c r="E87" s="105">
        <v>122500</v>
      </c>
      <c r="F87" s="97" t="s">
        <v>16</v>
      </c>
      <c r="G87" s="137"/>
      <c r="H87" s="137"/>
      <c r="I87" s="137"/>
      <c r="J87" s="108"/>
      <c r="K87" s="84"/>
    </row>
    <row r="88" spans="1:11" ht="12.75">
      <c r="A88" s="154"/>
      <c r="B88" s="104" t="s">
        <v>43</v>
      </c>
      <c r="C88" s="27" t="s">
        <v>154</v>
      </c>
      <c r="D88" s="105">
        <v>1861118.92</v>
      </c>
      <c r="E88" s="105">
        <v>122500</v>
      </c>
      <c r="F88" s="97" t="s">
        <v>16</v>
      </c>
      <c r="G88" s="137"/>
      <c r="H88" s="137"/>
      <c r="I88" s="137"/>
      <c r="J88" s="108"/>
      <c r="K88" s="84"/>
    </row>
    <row r="89" spans="1:11" ht="13.5" thickBot="1">
      <c r="A89" s="154"/>
      <c r="B89" s="109" t="s">
        <v>44</v>
      </c>
      <c r="C89" s="95">
        <v>0</v>
      </c>
      <c r="D89" s="166">
        <v>0</v>
      </c>
      <c r="E89" s="166">
        <v>0</v>
      </c>
      <c r="F89" s="96">
        <f>SUM(C89:E89)</f>
        <v>0</v>
      </c>
      <c r="G89" s="137"/>
      <c r="H89" s="137"/>
      <c r="I89" s="137"/>
      <c r="J89" s="108"/>
      <c r="K89" s="84"/>
    </row>
    <row r="90" spans="1:11" ht="13.5" thickTop="1">
      <c r="A90" s="154"/>
      <c r="B90" s="137"/>
      <c r="C90" s="137"/>
      <c r="D90" s="137"/>
      <c r="E90" s="137"/>
      <c r="F90" s="137"/>
      <c r="G90" s="137"/>
      <c r="H90" s="137"/>
      <c r="I90" s="137"/>
      <c r="J90" s="108"/>
      <c r="K90" s="84"/>
    </row>
    <row r="91" spans="1:11" ht="12.75">
      <c r="A91" s="154"/>
      <c r="B91" s="137"/>
      <c r="C91" s="137"/>
      <c r="D91" s="137"/>
      <c r="E91" s="137"/>
      <c r="F91" s="137"/>
      <c r="G91" s="137"/>
      <c r="H91" s="137"/>
      <c r="I91" s="137"/>
      <c r="J91" s="108"/>
      <c r="K91" s="84"/>
    </row>
    <row r="92" spans="1:11" ht="12.75">
      <c r="A92" s="154"/>
      <c r="C92" s="84"/>
      <c r="D92" s="84"/>
      <c r="E92" s="84"/>
      <c r="F92" s="38"/>
      <c r="G92" s="38"/>
      <c r="H92" s="106"/>
      <c r="I92" s="84"/>
      <c r="J92" s="108"/>
      <c r="K92" s="84"/>
    </row>
    <row r="93" spans="1:11" ht="12.75">
      <c r="A93" s="153" t="s">
        <v>109</v>
      </c>
      <c r="B93" s="139" t="s">
        <v>210</v>
      </c>
      <c r="C93" s="89"/>
      <c r="D93" s="89"/>
      <c r="E93" s="89"/>
      <c r="K93" s="84"/>
    </row>
    <row r="94" spans="1:11" ht="12.75">
      <c r="A94" s="153"/>
      <c r="B94" s="153" t="s">
        <v>205</v>
      </c>
      <c r="C94" s="187"/>
      <c r="D94" s="187"/>
      <c r="E94" s="187"/>
      <c r="F94" s="187"/>
      <c r="G94" s="187"/>
      <c r="H94" s="187"/>
      <c r="I94" s="187"/>
      <c r="J94" s="187"/>
      <c r="K94" s="84"/>
    </row>
    <row r="95" spans="1:11" ht="12.75">
      <c r="A95" s="153"/>
      <c r="B95" s="153" t="s">
        <v>244</v>
      </c>
      <c r="C95" s="187"/>
      <c r="D95" s="187"/>
      <c r="E95" s="187"/>
      <c r="F95" s="187"/>
      <c r="G95" s="187"/>
      <c r="H95" s="187"/>
      <c r="I95" s="187"/>
      <c r="J95" s="187"/>
      <c r="K95" s="84"/>
    </row>
    <row r="96" spans="1:11" ht="12.75">
      <c r="A96" s="153"/>
      <c r="B96" s="189" t="s">
        <v>130</v>
      </c>
      <c r="C96" s="190"/>
      <c r="K96" s="84"/>
    </row>
    <row r="97" spans="1:11" ht="12.75">
      <c r="A97" s="153"/>
      <c r="B97" s="115" t="s">
        <v>245</v>
      </c>
      <c r="K97" s="84"/>
    </row>
    <row r="98" spans="1:11" ht="12.75">
      <c r="A98" s="153" t="s">
        <v>113</v>
      </c>
      <c r="B98" s="51" t="s">
        <v>217</v>
      </c>
      <c r="C98" s="47"/>
      <c r="D98" s="47"/>
      <c r="E98" s="47"/>
      <c r="F98" s="47"/>
      <c r="G98" s="47"/>
      <c r="H98" s="106"/>
      <c r="K98" s="84"/>
    </row>
    <row r="99" spans="1:11" ht="12.75">
      <c r="A99" s="153"/>
      <c r="B99" s="117" t="s">
        <v>246</v>
      </c>
      <c r="C99" s="47"/>
      <c r="D99" s="47"/>
      <c r="E99" s="47"/>
      <c r="F99" s="47"/>
      <c r="G99" s="47"/>
      <c r="H99" s="106"/>
      <c r="K99" s="84"/>
    </row>
    <row r="100" spans="1:11" ht="12.75">
      <c r="A100" s="153"/>
      <c r="B100" s="45" t="s">
        <v>247</v>
      </c>
      <c r="C100" s="47"/>
      <c r="D100" s="45"/>
      <c r="E100" s="45"/>
      <c r="F100" s="45"/>
      <c r="G100" s="45"/>
      <c r="H100" s="106"/>
      <c r="K100" s="84"/>
    </row>
    <row r="101" spans="1:11" ht="12.75">
      <c r="A101" s="153"/>
      <c r="B101" s="45" t="s">
        <v>248</v>
      </c>
      <c r="C101" s="47"/>
      <c r="D101" s="45"/>
      <c r="E101" s="45"/>
      <c r="F101" s="45"/>
      <c r="G101" s="45"/>
      <c r="H101" s="106"/>
      <c r="K101" s="84"/>
    </row>
    <row r="102" spans="1:11" ht="12.75">
      <c r="A102" s="153"/>
      <c r="B102" s="117" t="s">
        <v>127</v>
      </c>
      <c r="C102" s="47"/>
      <c r="D102" s="45"/>
      <c r="E102" s="45"/>
      <c r="F102" s="45"/>
      <c r="G102" s="45"/>
      <c r="H102" s="106"/>
      <c r="K102" s="84"/>
    </row>
    <row r="103" spans="1:11" ht="12.75">
      <c r="A103" s="153"/>
      <c r="B103" s="188" t="s">
        <v>79</v>
      </c>
      <c r="C103" s="188"/>
      <c r="D103" s="137"/>
      <c r="E103" s="137"/>
      <c r="F103" s="137"/>
      <c r="G103" s="137"/>
      <c r="H103" s="137"/>
      <c r="K103" s="84"/>
    </row>
    <row r="104" spans="1:11" ht="12.75">
      <c r="A104" s="153" t="s">
        <v>155</v>
      </c>
      <c r="B104" s="51" t="s">
        <v>218</v>
      </c>
      <c r="C104" s="47"/>
      <c r="D104" s="47"/>
      <c r="E104" s="47"/>
      <c r="F104" s="47"/>
      <c r="G104" s="47"/>
      <c r="H104" s="106"/>
      <c r="K104" s="84"/>
    </row>
    <row r="105" spans="1:11" ht="12.75">
      <c r="A105" s="153"/>
      <c r="B105" s="117" t="s">
        <v>120</v>
      </c>
      <c r="C105" s="47"/>
      <c r="D105" s="47"/>
      <c r="E105" s="47"/>
      <c r="F105" s="47"/>
      <c r="G105" s="47"/>
      <c r="H105" s="106"/>
      <c r="K105" s="84"/>
    </row>
    <row r="106" spans="1:11" ht="12.75">
      <c r="A106" s="153"/>
      <c r="B106" s="117" t="s">
        <v>122</v>
      </c>
      <c r="C106" s="47"/>
      <c r="D106" s="45"/>
      <c r="E106" s="45"/>
      <c r="F106" s="45"/>
      <c r="G106" s="45"/>
      <c r="H106" s="106"/>
      <c r="K106" s="84"/>
    </row>
    <row r="107" spans="1:11" ht="12.75">
      <c r="A107" s="153"/>
      <c r="B107" s="117" t="s">
        <v>129</v>
      </c>
      <c r="C107" s="47"/>
      <c r="D107" s="45"/>
      <c r="E107" s="45"/>
      <c r="F107" s="45"/>
      <c r="G107" s="45"/>
      <c r="H107" s="106"/>
      <c r="K107" s="84"/>
    </row>
    <row r="108" spans="1:11" ht="12.75">
      <c r="A108" s="153"/>
      <c r="B108" s="152" t="s">
        <v>121</v>
      </c>
      <c r="C108" s="47"/>
      <c r="D108" s="45"/>
      <c r="E108" s="45"/>
      <c r="F108" s="45"/>
      <c r="G108" s="45"/>
      <c r="H108" s="106"/>
      <c r="K108" s="84"/>
    </row>
    <row r="109" spans="1:11" ht="12.75">
      <c r="A109" s="153"/>
      <c r="B109" s="152" t="s">
        <v>111</v>
      </c>
      <c r="C109" s="47"/>
      <c r="D109" s="45"/>
      <c r="E109" s="45"/>
      <c r="F109" s="45"/>
      <c r="G109" s="45"/>
      <c r="H109" s="106"/>
      <c r="K109" s="84"/>
    </row>
    <row r="110" spans="1:11" ht="12.75">
      <c r="A110" s="153"/>
      <c r="B110" s="117" t="s">
        <v>129</v>
      </c>
      <c r="C110" s="47"/>
      <c r="D110" s="45"/>
      <c r="E110" s="45"/>
      <c r="F110" s="45"/>
      <c r="G110" s="45"/>
      <c r="H110" s="106"/>
      <c r="K110" s="84"/>
    </row>
    <row r="111" spans="1:11" ht="12.75">
      <c r="A111" s="153"/>
      <c r="B111" s="152" t="s">
        <v>111</v>
      </c>
      <c r="C111" s="47"/>
      <c r="D111" s="45"/>
      <c r="E111" s="45"/>
      <c r="F111" s="45"/>
      <c r="G111" s="45"/>
      <c r="H111" s="106"/>
      <c r="K111" s="84"/>
    </row>
    <row r="112" spans="1:11" ht="12.75">
      <c r="A112" s="153"/>
      <c r="B112" s="152" t="s">
        <v>112</v>
      </c>
      <c r="C112" s="47"/>
      <c r="D112" s="45"/>
      <c r="E112" s="45"/>
      <c r="F112" s="45"/>
      <c r="G112" s="45"/>
      <c r="H112" s="106"/>
      <c r="K112" s="84"/>
    </row>
    <row r="113" spans="1:11" ht="12.75">
      <c r="A113" s="153"/>
      <c r="B113" s="152" t="s">
        <v>221</v>
      </c>
      <c r="C113" s="47"/>
      <c r="D113" s="45"/>
      <c r="E113" s="45"/>
      <c r="F113" s="45"/>
      <c r="G113" s="45"/>
      <c r="H113" s="106"/>
      <c r="K113" s="84"/>
    </row>
    <row r="114" spans="1:11" ht="12.75">
      <c r="A114" s="153"/>
      <c r="B114" s="152" t="s">
        <v>219</v>
      </c>
      <c r="C114" s="47"/>
      <c r="D114" s="45"/>
      <c r="E114" s="45"/>
      <c r="F114" s="45"/>
      <c r="G114" s="45"/>
      <c r="H114" s="106"/>
      <c r="K114" s="84"/>
    </row>
    <row r="115" spans="1:11" ht="12.75">
      <c r="A115" s="153"/>
      <c r="B115" s="160" t="s">
        <v>79</v>
      </c>
      <c r="C115" s="161"/>
      <c r="D115" s="45"/>
      <c r="E115" s="45"/>
      <c r="F115" s="45"/>
      <c r="G115" s="45"/>
      <c r="H115" s="106"/>
      <c r="K115" s="84"/>
    </row>
    <row r="116" spans="1:11" ht="12.75">
      <c r="A116" s="153" t="s">
        <v>216</v>
      </c>
      <c r="B116" s="51" t="s">
        <v>220</v>
      </c>
      <c r="C116" s="47"/>
      <c r="D116" s="47"/>
      <c r="E116" s="47"/>
      <c r="F116" s="47"/>
      <c r="G116" s="47"/>
      <c r="H116" s="137"/>
      <c r="I116" s="137"/>
      <c r="J116" s="108"/>
      <c r="K116" s="84"/>
    </row>
    <row r="117" spans="1:11" ht="12.75">
      <c r="A117" s="153"/>
      <c r="B117" s="117" t="s">
        <v>222</v>
      </c>
      <c r="C117" s="47"/>
      <c r="D117" s="47"/>
      <c r="E117" s="47"/>
      <c r="F117" s="47"/>
      <c r="G117" s="47"/>
      <c r="H117" s="137"/>
      <c r="I117" s="137"/>
      <c r="J117" s="108"/>
      <c r="K117" s="84"/>
    </row>
    <row r="118" spans="1:11" ht="12.75">
      <c r="A118" s="153"/>
      <c r="B118" s="137" t="s">
        <v>153</v>
      </c>
      <c r="C118" s="137"/>
      <c r="D118" s="137"/>
      <c r="E118" s="137"/>
      <c r="F118" s="137"/>
      <c r="G118" s="137"/>
      <c r="H118" s="137"/>
      <c r="I118" s="137"/>
      <c r="J118" s="108"/>
      <c r="K118" s="84"/>
    </row>
    <row r="119" spans="1:11" ht="12.75">
      <c r="A119" s="153"/>
      <c r="B119" s="137" t="s">
        <v>249</v>
      </c>
      <c r="C119" s="137"/>
      <c r="D119" s="137"/>
      <c r="E119" s="137"/>
      <c r="F119" s="137"/>
      <c r="G119" s="137"/>
      <c r="H119" s="137"/>
      <c r="I119" s="137"/>
      <c r="J119" s="108"/>
      <c r="K119" s="84"/>
    </row>
    <row r="120" spans="1:11" ht="12.75">
      <c r="A120" s="153"/>
      <c r="B120" s="137" t="s">
        <v>250</v>
      </c>
      <c r="C120" s="137"/>
      <c r="D120" s="137"/>
      <c r="E120" s="137"/>
      <c r="F120" s="137"/>
      <c r="G120" s="137"/>
      <c r="H120" s="137"/>
      <c r="I120" s="137"/>
      <c r="J120" s="108"/>
      <c r="K120" s="84"/>
    </row>
    <row r="121" spans="1:11" ht="12.75">
      <c r="A121" s="153"/>
      <c r="B121" s="137" t="s">
        <v>251</v>
      </c>
      <c r="C121" s="137"/>
      <c r="D121" s="137"/>
      <c r="E121" s="137"/>
      <c r="F121" s="137"/>
      <c r="G121" s="137"/>
      <c r="H121" s="137"/>
      <c r="I121" s="137"/>
      <c r="J121" s="108"/>
      <c r="K121" s="84"/>
    </row>
    <row r="122" spans="1:11" ht="12.75">
      <c r="A122" s="153"/>
      <c r="B122" s="160" t="s">
        <v>79</v>
      </c>
      <c r="C122" s="161"/>
      <c r="D122" s="45"/>
      <c r="E122" s="45"/>
      <c r="F122" s="45"/>
      <c r="G122" s="45"/>
      <c r="H122" s="106"/>
      <c r="I122" s="84"/>
      <c r="J122" s="108"/>
      <c r="K122" s="84"/>
    </row>
    <row r="123" spans="1:11" ht="12.75">
      <c r="A123" s="153"/>
      <c r="B123" s="137"/>
      <c r="C123" s="137"/>
      <c r="D123" s="137"/>
      <c r="E123" s="137"/>
      <c r="F123" s="137"/>
      <c r="G123" s="137"/>
      <c r="H123" s="137"/>
      <c r="K123" s="84"/>
    </row>
    <row r="124" spans="1:11" ht="13.5" thickBot="1">
      <c r="A124" s="153"/>
      <c r="B124" s="115"/>
      <c r="K124" s="84"/>
    </row>
    <row r="125" spans="1:11" ht="38.25">
      <c r="A125" s="153"/>
      <c r="B125" s="90"/>
      <c r="C125" s="116" t="s">
        <v>70</v>
      </c>
      <c r="D125" s="91" t="s">
        <v>206</v>
      </c>
      <c r="E125" s="116" t="s">
        <v>103</v>
      </c>
      <c r="F125" s="116" t="s">
        <v>92</v>
      </c>
      <c r="G125" s="116" t="s">
        <v>95</v>
      </c>
      <c r="H125" s="116" t="s">
        <v>171</v>
      </c>
      <c r="I125" s="91" t="s">
        <v>67</v>
      </c>
      <c r="J125" s="140" t="s">
        <v>90</v>
      </c>
      <c r="K125" s="84"/>
    </row>
    <row r="126" spans="1:11" ht="12.75">
      <c r="A126" s="153"/>
      <c r="B126" s="92" t="s">
        <v>63</v>
      </c>
      <c r="C126" s="27">
        <v>500000</v>
      </c>
      <c r="D126" s="27" t="s">
        <v>16</v>
      </c>
      <c r="E126" s="20" t="s">
        <v>16</v>
      </c>
      <c r="F126" s="20" t="s">
        <v>16</v>
      </c>
      <c r="G126" s="20" t="s">
        <v>16</v>
      </c>
      <c r="H126" s="20" t="s">
        <v>16</v>
      </c>
      <c r="I126" s="20" t="s">
        <v>16</v>
      </c>
      <c r="J126" s="20" t="s">
        <v>16</v>
      </c>
      <c r="K126" s="84"/>
    </row>
    <row r="127" spans="1:11" ht="12.75">
      <c r="A127" s="154"/>
      <c r="B127" s="92" t="s">
        <v>68</v>
      </c>
      <c r="C127" s="27" t="s">
        <v>16</v>
      </c>
      <c r="D127" s="27">
        <v>300000</v>
      </c>
      <c r="E127" s="20">
        <v>100000</v>
      </c>
      <c r="F127" s="27">
        <v>200000</v>
      </c>
      <c r="G127" s="20">
        <v>100000</v>
      </c>
      <c r="H127" s="27">
        <v>100000</v>
      </c>
      <c r="I127" s="27">
        <v>200000</v>
      </c>
      <c r="J127" s="27">
        <v>200000</v>
      </c>
      <c r="K127" s="84"/>
    </row>
    <row r="128" spans="1:11" ht="12.75">
      <c r="A128" s="153"/>
      <c r="B128" s="92" t="s">
        <v>64</v>
      </c>
      <c r="C128" s="27">
        <v>300000</v>
      </c>
      <c r="D128" s="20">
        <v>200000</v>
      </c>
      <c r="E128" s="20">
        <v>100000</v>
      </c>
      <c r="F128" s="20">
        <v>200000</v>
      </c>
      <c r="G128" s="20">
        <v>100000</v>
      </c>
      <c r="H128" s="98">
        <v>100000</v>
      </c>
      <c r="I128" s="20">
        <v>200000</v>
      </c>
      <c r="J128" s="27">
        <v>200000</v>
      </c>
      <c r="K128" s="84"/>
    </row>
    <row r="129" spans="1:11" ht="12.75">
      <c r="A129" s="153"/>
      <c r="B129" s="143" t="s">
        <v>93</v>
      </c>
      <c r="C129" s="70" t="s">
        <v>94</v>
      </c>
      <c r="D129" s="70" t="s">
        <v>94</v>
      </c>
      <c r="E129" s="70" t="s">
        <v>94</v>
      </c>
      <c r="F129" s="70" t="s">
        <v>94</v>
      </c>
      <c r="G129" s="70" t="s">
        <v>94</v>
      </c>
      <c r="H129" s="70" t="s">
        <v>94</v>
      </c>
      <c r="I129" s="70" t="s">
        <v>94</v>
      </c>
      <c r="J129" s="70" t="s">
        <v>94</v>
      </c>
      <c r="K129" s="84"/>
    </row>
    <row r="130" spans="1:11" ht="13.5" thickBot="1">
      <c r="A130" s="153"/>
      <c r="B130" s="94" t="s">
        <v>44</v>
      </c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84"/>
    </row>
    <row r="131" spans="1:11" ht="14.25" thickBot="1" thickTop="1">
      <c r="A131" s="154"/>
      <c r="C131" s="84"/>
      <c r="D131" s="84"/>
      <c r="E131" s="84"/>
      <c r="F131" s="38"/>
      <c r="G131" s="38"/>
      <c r="H131" s="106"/>
      <c r="I131" s="84"/>
      <c r="J131" s="108"/>
      <c r="K131" s="84"/>
    </row>
    <row r="132" spans="1:11" ht="89.25">
      <c r="A132" s="154"/>
      <c r="B132" s="90"/>
      <c r="C132" s="147" t="s">
        <v>89</v>
      </c>
      <c r="D132" s="116" t="s">
        <v>158</v>
      </c>
      <c r="E132" s="116" t="s">
        <v>91</v>
      </c>
      <c r="F132" s="141" t="s">
        <v>96</v>
      </c>
      <c r="G132" s="116" t="s">
        <v>97</v>
      </c>
      <c r="H132" s="116" t="s">
        <v>98</v>
      </c>
      <c r="I132" s="192" t="s">
        <v>252</v>
      </c>
      <c r="J132" s="149" t="s">
        <v>253</v>
      </c>
      <c r="K132" s="84"/>
    </row>
    <row r="133" spans="1:11" ht="12.75">
      <c r="A133" s="154"/>
      <c r="B133" s="92" t="s">
        <v>63</v>
      </c>
      <c r="C133" s="27" t="s">
        <v>16</v>
      </c>
      <c r="D133" s="27" t="s">
        <v>16</v>
      </c>
      <c r="E133" s="20" t="s">
        <v>16</v>
      </c>
      <c r="F133" s="20" t="s">
        <v>16</v>
      </c>
      <c r="G133" s="20" t="s">
        <v>16</v>
      </c>
      <c r="H133" s="20" t="s">
        <v>16</v>
      </c>
      <c r="I133" s="193" t="s">
        <v>16</v>
      </c>
      <c r="J133" s="27" t="s">
        <v>16</v>
      </c>
      <c r="K133" s="84"/>
    </row>
    <row r="134" spans="1:11" ht="12.75">
      <c r="A134" s="154"/>
      <c r="B134" s="92" t="s">
        <v>68</v>
      </c>
      <c r="C134" s="27">
        <v>300000</v>
      </c>
      <c r="D134" s="27">
        <v>200000</v>
      </c>
      <c r="E134" s="27">
        <v>200000</v>
      </c>
      <c r="F134" s="27">
        <v>100000</v>
      </c>
      <c r="G134" s="27">
        <v>200000</v>
      </c>
      <c r="H134" s="27">
        <v>200000</v>
      </c>
      <c r="I134" s="194">
        <v>100000</v>
      </c>
      <c r="J134" s="27">
        <v>100000</v>
      </c>
      <c r="K134" s="84"/>
    </row>
    <row r="135" spans="1:11" ht="12.75">
      <c r="A135" s="154"/>
      <c r="B135" s="92" t="s">
        <v>64</v>
      </c>
      <c r="C135" s="27">
        <v>100000</v>
      </c>
      <c r="D135" s="27">
        <v>200000</v>
      </c>
      <c r="E135" s="27">
        <v>200000</v>
      </c>
      <c r="F135" s="27">
        <v>100000</v>
      </c>
      <c r="G135" s="27">
        <v>200000</v>
      </c>
      <c r="H135" s="20">
        <v>100000</v>
      </c>
      <c r="I135" s="194">
        <v>100000</v>
      </c>
      <c r="J135" s="27">
        <v>50000</v>
      </c>
      <c r="K135" s="84"/>
    </row>
    <row r="136" spans="1:11" ht="12.75">
      <c r="A136" s="154"/>
      <c r="B136" s="143" t="s">
        <v>93</v>
      </c>
      <c r="C136" s="70" t="s">
        <v>94</v>
      </c>
      <c r="D136" s="70" t="s">
        <v>94</v>
      </c>
      <c r="E136" s="70" t="s">
        <v>94</v>
      </c>
      <c r="F136" s="70" t="s">
        <v>94</v>
      </c>
      <c r="G136" s="70" t="s">
        <v>94</v>
      </c>
      <c r="H136" s="70" t="s">
        <v>94</v>
      </c>
      <c r="I136" s="195" t="s">
        <v>94</v>
      </c>
      <c r="J136" s="99" t="s">
        <v>146</v>
      </c>
      <c r="K136" s="84"/>
    </row>
    <row r="137" spans="1:11" ht="13.5" thickBot="1">
      <c r="A137" s="154"/>
      <c r="B137" s="94" t="s">
        <v>44</v>
      </c>
      <c r="C137" s="95">
        <v>0</v>
      </c>
      <c r="D137" s="95">
        <v>0</v>
      </c>
      <c r="E137" s="95">
        <v>0</v>
      </c>
      <c r="F137" s="95">
        <v>0</v>
      </c>
      <c r="G137" s="95">
        <v>0</v>
      </c>
      <c r="H137" s="95">
        <v>0</v>
      </c>
      <c r="I137" s="196">
        <v>0</v>
      </c>
      <c r="J137" s="95">
        <v>0</v>
      </c>
      <c r="K137" s="84"/>
    </row>
    <row r="138" spans="1:11" ht="14.25" thickBot="1" thickTop="1">
      <c r="A138" s="154"/>
      <c r="C138" s="84"/>
      <c r="D138" s="84"/>
      <c r="E138" s="84"/>
      <c r="F138" s="38"/>
      <c r="G138" s="38"/>
      <c r="H138" s="106"/>
      <c r="I138" s="197"/>
      <c r="J138" s="108"/>
      <c r="K138" s="84"/>
    </row>
    <row r="139" spans="1:11" ht="63.75">
      <c r="A139" s="154"/>
      <c r="B139" s="90"/>
      <c r="C139" s="144" t="s">
        <v>88</v>
      </c>
      <c r="D139" s="147" t="s">
        <v>89</v>
      </c>
      <c r="E139" s="144" t="s">
        <v>254</v>
      </c>
      <c r="F139" s="116" t="s">
        <v>255</v>
      </c>
      <c r="G139" s="116" t="s">
        <v>168</v>
      </c>
      <c r="H139" s="147" t="s">
        <v>256</v>
      </c>
      <c r="I139" s="198" t="s">
        <v>209</v>
      </c>
      <c r="J139" s="144" t="s">
        <v>257</v>
      </c>
      <c r="K139" s="84"/>
    </row>
    <row r="140" spans="1:11" ht="12.75">
      <c r="A140" s="154"/>
      <c r="B140" s="92" t="s">
        <v>63</v>
      </c>
      <c r="C140" s="36"/>
      <c r="D140" s="36"/>
      <c r="E140" s="36"/>
      <c r="F140" s="36"/>
      <c r="G140" s="36"/>
      <c r="H140" s="36"/>
      <c r="I140" s="199"/>
      <c r="J140" s="36"/>
      <c r="K140" s="84"/>
    </row>
    <row r="141" spans="1:11" ht="12.75">
      <c r="A141" s="154"/>
      <c r="B141" s="92" t="s">
        <v>68</v>
      </c>
      <c r="C141" s="20">
        <v>100000</v>
      </c>
      <c r="D141" s="20">
        <v>100000</v>
      </c>
      <c r="E141" s="20">
        <v>100000</v>
      </c>
      <c r="F141" s="20">
        <v>100000</v>
      </c>
      <c r="G141" s="20">
        <v>100000</v>
      </c>
      <c r="H141" s="20">
        <v>100000</v>
      </c>
      <c r="I141" s="193">
        <v>200000</v>
      </c>
      <c r="J141" s="20">
        <v>100000</v>
      </c>
      <c r="K141" s="84"/>
    </row>
    <row r="142" spans="1:11" ht="12.75">
      <c r="A142" s="154"/>
      <c r="B142" s="92" t="s">
        <v>64</v>
      </c>
      <c r="C142" s="20">
        <v>100000</v>
      </c>
      <c r="D142" s="20">
        <v>100000</v>
      </c>
      <c r="E142" s="20">
        <v>100000</v>
      </c>
      <c r="F142" s="20">
        <v>100000</v>
      </c>
      <c r="G142" s="20">
        <v>100000</v>
      </c>
      <c r="H142" s="20">
        <v>100000</v>
      </c>
      <c r="I142" s="193">
        <v>200000</v>
      </c>
      <c r="J142" s="20">
        <v>100000</v>
      </c>
      <c r="K142" s="84"/>
    </row>
    <row r="143" spans="1:11" ht="12.75">
      <c r="A143" s="154"/>
      <c r="B143" s="143" t="s">
        <v>93</v>
      </c>
      <c r="C143" s="27" t="s">
        <v>146</v>
      </c>
      <c r="D143" s="27" t="s">
        <v>146</v>
      </c>
      <c r="E143" s="27" t="s">
        <v>146</v>
      </c>
      <c r="F143" s="27" t="s">
        <v>146</v>
      </c>
      <c r="G143" s="27" t="s">
        <v>146</v>
      </c>
      <c r="H143" s="27" t="s">
        <v>146</v>
      </c>
      <c r="I143" s="195" t="s">
        <v>94</v>
      </c>
      <c r="J143" s="27" t="s">
        <v>146</v>
      </c>
      <c r="K143" s="84"/>
    </row>
    <row r="144" spans="1:11" ht="13.5" thickBot="1">
      <c r="A144" s="154"/>
      <c r="B144" s="94" t="s">
        <v>44</v>
      </c>
      <c r="C144" s="95">
        <v>0</v>
      </c>
      <c r="D144" s="95">
        <v>0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84"/>
    </row>
    <row r="145" spans="1:11" ht="14.25" thickBot="1" thickTop="1">
      <c r="A145" s="154"/>
      <c r="C145" s="84"/>
      <c r="D145" s="84"/>
      <c r="E145" s="84"/>
      <c r="F145" s="38"/>
      <c r="G145" s="38"/>
      <c r="H145" s="106"/>
      <c r="I145" s="84"/>
      <c r="J145" s="108"/>
      <c r="K145" s="84"/>
    </row>
    <row r="146" spans="1:11" ht="38.25">
      <c r="A146" s="154"/>
      <c r="B146" s="90"/>
      <c r="C146" s="144" t="s">
        <v>207</v>
      </c>
      <c r="D146" s="147" t="s">
        <v>208</v>
      </c>
      <c r="E146" s="198" t="s">
        <v>73</v>
      </c>
      <c r="F146" s="149" t="s">
        <v>14</v>
      </c>
      <c r="G146" s="38"/>
      <c r="H146" s="106"/>
      <c r="I146" s="84"/>
      <c r="J146" s="108"/>
      <c r="K146" s="84"/>
    </row>
    <row r="147" spans="1:11" ht="12.75">
      <c r="A147" s="154"/>
      <c r="B147" s="92" t="s">
        <v>63</v>
      </c>
      <c r="C147" s="36"/>
      <c r="D147" s="36"/>
      <c r="E147" s="199"/>
      <c r="F147" s="97" t="s">
        <v>16</v>
      </c>
      <c r="G147" s="38"/>
      <c r="H147" s="106"/>
      <c r="I147" s="84"/>
      <c r="J147" s="108"/>
      <c r="K147" s="84"/>
    </row>
    <row r="148" spans="1:11" ht="12.75">
      <c r="A148" s="154"/>
      <c r="B148" s="92" t="s">
        <v>68</v>
      </c>
      <c r="C148" s="36">
        <v>400000</v>
      </c>
      <c r="D148" s="20">
        <v>100000</v>
      </c>
      <c r="E148" s="193">
        <v>400000</v>
      </c>
      <c r="F148" s="97" t="s">
        <v>16</v>
      </c>
      <c r="G148" s="38"/>
      <c r="H148" s="106"/>
      <c r="I148" s="84"/>
      <c r="J148" s="108"/>
      <c r="K148" s="84"/>
    </row>
    <row r="149" spans="1:11" ht="12.75">
      <c r="A149" s="154"/>
      <c r="B149" s="92" t="s">
        <v>64</v>
      </c>
      <c r="C149" s="20">
        <v>200000</v>
      </c>
      <c r="D149" s="20">
        <v>100000</v>
      </c>
      <c r="E149" s="193">
        <v>200000</v>
      </c>
      <c r="F149" s="97" t="s">
        <v>16</v>
      </c>
      <c r="G149" s="38"/>
      <c r="H149" s="106"/>
      <c r="I149" s="84"/>
      <c r="J149" s="108"/>
      <c r="K149" s="84"/>
    </row>
    <row r="150" spans="1:11" ht="12.75">
      <c r="A150" s="154"/>
      <c r="B150" s="143" t="s">
        <v>93</v>
      </c>
      <c r="C150" s="27" t="s">
        <v>146</v>
      </c>
      <c r="D150" s="27" t="s">
        <v>146</v>
      </c>
      <c r="E150" s="195" t="s">
        <v>94</v>
      </c>
      <c r="F150" s="99"/>
      <c r="G150" s="38"/>
      <c r="H150" s="106"/>
      <c r="I150" s="84"/>
      <c r="J150" s="108"/>
      <c r="K150" s="84"/>
    </row>
    <row r="151" spans="1:11" ht="13.5" thickBot="1">
      <c r="A151" s="154"/>
      <c r="B151" s="94" t="s">
        <v>44</v>
      </c>
      <c r="C151" s="95">
        <v>0</v>
      </c>
      <c r="D151" s="95">
        <v>0</v>
      </c>
      <c r="E151" s="95">
        <v>0</v>
      </c>
      <c r="F151" s="96">
        <f>SUM(C130:J130)+SUM(C137:J137)+SUM(C144:J144)+SUM(C151:E151)</f>
        <v>0</v>
      </c>
      <c r="G151" s="38"/>
      <c r="H151" s="106"/>
      <c r="I151" s="84"/>
      <c r="J151" s="108"/>
      <c r="K151" s="84"/>
    </row>
    <row r="152" spans="1:11" ht="13.5" thickTop="1">
      <c r="A152" s="154"/>
      <c r="C152" s="84"/>
      <c r="D152" s="84"/>
      <c r="E152" s="84"/>
      <c r="F152" s="38"/>
      <c r="G152" s="38"/>
      <c r="H152" s="106"/>
      <c r="I152" s="84"/>
      <c r="J152" s="108"/>
      <c r="K152" s="84"/>
    </row>
    <row r="153" spans="1:11" ht="12.75">
      <c r="A153" s="154"/>
      <c r="C153" s="84"/>
      <c r="D153" s="84"/>
      <c r="E153" s="84"/>
      <c r="F153" s="38"/>
      <c r="G153" s="38"/>
      <c r="H153" s="106"/>
      <c r="I153" s="84"/>
      <c r="J153" s="108"/>
      <c r="K153" s="84"/>
    </row>
    <row r="154" spans="1:11" ht="12.75">
      <c r="A154" s="154"/>
      <c r="B154" s="32" t="s">
        <v>1</v>
      </c>
      <c r="C154" s="33" t="s">
        <v>180</v>
      </c>
      <c r="D154" s="34"/>
      <c r="E154" s="34"/>
      <c r="F154" s="12"/>
      <c r="G154" s="38"/>
      <c r="H154" s="106"/>
      <c r="I154" s="84"/>
      <c r="J154" s="108"/>
      <c r="K154" s="84"/>
    </row>
    <row r="155" spans="1:11" ht="12.75">
      <c r="A155" s="154"/>
      <c r="B155" s="11" t="s">
        <v>2</v>
      </c>
      <c r="C155" s="12" t="s">
        <v>18</v>
      </c>
      <c r="D155" s="12"/>
      <c r="E155" s="12"/>
      <c r="F155" s="12"/>
      <c r="G155" s="38"/>
      <c r="H155" s="106"/>
      <c r="I155" s="84"/>
      <c r="J155" s="108"/>
      <c r="K155" s="84"/>
    </row>
    <row r="156" spans="1:11" ht="12.75">
      <c r="A156" s="90"/>
      <c r="B156" s="11" t="s">
        <v>3</v>
      </c>
      <c r="C156" s="110" t="s">
        <v>258</v>
      </c>
      <c r="D156" s="12"/>
      <c r="E156" s="12"/>
      <c r="F156" s="12"/>
      <c r="G156" s="24"/>
      <c r="H156" s="106"/>
      <c r="I156" s="84"/>
      <c r="J156" s="108"/>
      <c r="K156" s="84"/>
    </row>
    <row r="157" spans="1:11" ht="12.75">
      <c r="A157" s="90"/>
      <c r="B157" s="11" t="s">
        <v>4</v>
      </c>
      <c r="C157" s="110" t="s">
        <v>115</v>
      </c>
      <c r="D157" s="12"/>
      <c r="E157" s="12"/>
      <c r="F157" s="12"/>
      <c r="G157" s="24"/>
      <c r="H157" s="106"/>
      <c r="I157" s="84"/>
      <c r="J157" s="108"/>
      <c r="K157" s="84"/>
    </row>
    <row r="158" spans="1:11" ht="12.75">
      <c r="A158" s="154">
        <v>5</v>
      </c>
      <c r="B158" s="11" t="s">
        <v>5</v>
      </c>
      <c r="C158" s="110" t="s">
        <v>18</v>
      </c>
      <c r="D158" s="12"/>
      <c r="E158" s="12"/>
      <c r="F158" s="12"/>
      <c r="G158" s="24"/>
      <c r="H158" s="106"/>
      <c r="I158" s="84"/>
      <c r="J158" s="108"/>
      <c r="K158" s="84"/>
    </row>
    <row r="159" spans="1:11" ht="12.75">
      <c r="A159" s="90"/>
      <c r="B159" s="155" t="s">
        <v>116</v>
      </c>
      <c r="C159" s="110" t="s">
        <v>117</v>
      </c>
      <c r="D159" s="12"/>
      <c r="E159" s="12"/>
      <c r="F159" s="12"/>
      <c r="G159" s="24"/>
      <c r="H159" s="106"/>
      <c r="I159" s="84"/>
      <c r="J159" s="108"/>
      <c r="K159" s="84"/>
    </row>
    <row r="160" spans="1:11" ht="12.75">
      <c r="A160" s="90"/>
      <c r="B160" s="11" t="s">
        <v>6</v>
      </c>
      <c r="C160" s="110" t="s">
        <v>123</v>
      </c>
      <c r="D160" s="12"/>
      <c r="E160" s="12"/>
      <c r="F160" s="12"/>
      <c r="G160" s="24"/>
      <c r="H160" s="106"/>
      <c r="I160" s="84"/>
      <c r="J160" s="108"/>
      <c r="K160" s="84"/>
    </row>
    <row r="161" spans="1:11" ht="12.75">
      <c r="A161" s="90"/>
      <c r="B161" s="11" t="s">
        <v>8</v>
      </c>
      <c r="C161" s="110" t="s">
        <v>124</v>
      </c>
      <c r="D161" s="12"/>
      <c r="E161" s="12"/>
      <c r="F161" s="12"/>
      <c r="G161" s="24"/>
      <c r="H161" s="106"/>
      <c r="I161" s="84"/>
      <c r="J161" s="108"/>
      <c r="K161" s="84"/>
    </row>
    <row r="162" spans="1:11" ht="13.5" thickBot="1">
      <c r="A162" s="90"/>
      <c r="B162" s="13" t="s">
        <v>9</v>
      </c>
      <c r="C162" s="14" t="s">
        <v>151</v>
      </c>
      <c r="D162" s="12"/>
      <c r="E162" s="12"/>
      <c r="F162" s="12"/>
      <c r="G162" s="24"/>
      <c r="H162" s="124"/>
      <c r="I162" s="167"/>
      <c r="J162" s="108"/>
      <c r="K162" s="84"/>
    </row>
    <row r="163" spans="1:11" ht="102.75" thickBot="1">
      <c r="A163" s="90"/>
      <c r="B163" s="1"/>
      <c r="C163" s="26" t="s">
        <v>19</v>
      </c>
      <c r="D163" s="157" t="s">
        <v>125</v>
      </c>
      <c r="E163" s="17" t="s">
        <v>20</v>
      </c>
      <c r="F163" s="186" t="s">
        <v>259</v>
      </c>
      <c r="G163" s="35" t="s">
        <v>260</v>
      </c>
      <c r="H163" s="144" t="s">
        <v>199</v>
      </c>
      <c r="I163" s="169" t="s">
        <v>172</v>
      </c>
      <c r="J163" s="18" t="s">
        <v>14</v>
      </c>
      <c r="K163" s="84"/>
    </row>
    <row r="164" spans="1:11" ht="12.75">
      <c r="A164" s="90"/>
      <c r="B164" s="19" t="s">
        <v>21</v>
      </c>
      <c r="C164" s="27">
        <v>40000</v>
      </c>
      <c r="D164" s="27" t="s">
        <v>187</v>
      </c>
      <c r="E164" s="27">
        <v>40000</v>
      </c>
      <c r="F164" s="20">
        <v>200000</v>
      </c>
      <c r="G164" s="20">
        <v>30000</v>
      </c>
      <c r="H164" s="20">
        <v>100000</v>
      </c>
      <c r="I164" s="168">
        <v>100000</v>
      </c>
      <c r="J164" s="21" t="s">
        <v>16</v>
      </c>
      <c r="K164" s="84"/>
    </row>
    <row r="165" spans="1:11" ht="12.75">
      <c r="A165" s="90"/>
      <c r="B165" s="19" t="s">
        <v>17</v>
      </c>
      <c r="C165" s="27">
        <f>C164</f>
        <v>40000</v>
      </c>
      <c r="D165" s="27" t="str">
        <f>D164</f>
        <v>100 000/5000</v>
      </c>
      <c r="E165" s="27">
        <v>10000</v>
      </c>
      <c r="F165" s="20">
        <v>100000</v>
      </c>
      <c r="G165" s="20">
        <v>30000</v>
      </c>
      <c r="H165" s="20">
        <v>100000</v>
      </c>
      <c r="I165" s="20">
        <v>100000</v>
      </c>
      <c r="J165" s="21" t="s">
        <v>16</v>
      </c>
      <c r="K165" s="84"/>
    </row>
    <row r="166" spans="1:11" ht="12.75">
      <c r="A166" s="90"/>
      <c r="B166" s="156" t="s">
        <v>118</v>
      </c>
      <c r="C166" s="122">
        <v>0</v>
      </c>
      <c r="D166" s="122">
        <v>0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40">
        <f>SUM(C166:I166)</f>
        <v>0</v>
      </c>
      <c r="K166" s="84"/>
    </row>
    <row r="167" spans="1:9" ht="12.75">
      <c r="A167" s="90"/>
      <c r="B167" s="159"/>
      <c r="C167"/>
      <c r="D167"/>
      <c r="E167"/>
      <c r="F167"/>
      <c r="G167"/>
      <c r="H167"/>
      <c r="I167"/>
    </row>
    <row r="168" spans="1:9" ht="12.75">
      <c r="A168" s="90"/>
      <c r="B168" s="159"/>
      <c r="C168"/>
      <c r="D168"/>
      <c r="E168"/>
      <c r="F168"/>
      <c r="G168"/>
      <c r="H168"/>
      <c r="I168"/>
    </row>
    <row r="169" spans="1:12" ht="13.5" thickBot="1">
      <c r="A169" s="90"/>
      <c r="B169"/>
      <c r="C169"/>
      <c r="D169"/>
      <c r="E169"/>
      <c r="F169"/>
      <c r="G169"/>
      <c r="H169" s="24"/>
      <c r="I169" s="124" t="s">
        <v>74</v>
      </c>
      <c r="J169" s="177">
        <f>H25+G46+F62+F76+F89+F151+J166</f>
        <v>0</v>
      </c>
      <c r="L169" s="86"/>
    </row>
    <row r="170" spans="2:12" ht="14.25" thickBot="1" thickTop="1">
      <c r="B170"/>
      <c r="C170"/>
      <c r="D170"/>
      <c r="E170"/>
      <c r="F170"/>
      <c r="G170"/>
      <c r="H170"/>
      <c r="I170"/>
      <c r="J170"/>
      <c r="L170" s="86"/>
    </row>
    <row r="171" spans="2:12" ht="12.75">
      <c r="B171"/>
      <c r="C171"/>
      <c r="D171"/>
      <c r="E171"/>
      <c r="F171"/>
      <c r="G171"/>
      <c r="H171"/>
      <c r="I171"/>
      <c r="J171" s="125" t="s">
        <v>14</v>
      </c>
      <c r="L171" s="86"/>
    </row>
    <row r="172" spans="2:12" ht="25.5">
      <c r="B172" s="126" t="s">
        <v>75</v>
      </c>
      <c r="C172" s="127" t="s">
        <v>16</v>
      </c>
      <c r="D172" s="127" t="s">
        <v>16</v>
      </c>
      <c r="E172" s="127" t="s">
        <v>16</v>
      </c>
      <c r="F172" s="127" t="s">
        <v>16</v>
      </c>
      <c r="G172" s="128" t="s">
        <v>16</v>
      </c>
      <c r="H172" s="127" t="s">
        <v>16</v>
      </c>
      <c r="I172" s="127" t="s">
        <v>16</v>
      </c>
      <c r="J172" s="129">
        <v>0</v>
      </c>
      <c r="L172" s="86"/>
    </row>
    <row r="173" spans="2:12" ht="13.5" thickBot="1">
      <c r="B173" s="130" t="s">
        <v>119</v>
      </c>
      <c r="C173" s="131" t="s">
        <v>16</v>
      </c>
      <c r="D173" s="131" t="s">
        <v>16</v>
      </c>
      <c r="E173" s="131" t="s">
        <v>16</v>
      </c>
      <c r="F173" s="131" t="s">
        <v>16</v>
      </c>
      <c r="G173" s="131" t="s">
        <v>16</v>
      </c>
      <c r="H173" s="131" t="s">
        <v>16</v>
      </c>
      <c r="I173" s="131" t="s">
        <v>16</v>
      </c>
      <c r="J173" s="177">
        <f>J169*J172</f>
        <v>0</v>
      </c>
      <c r="L173" s="86"/>
    </row>
    <row r="174" spans="2:12" ht="13.5" thickTop="1">
      <c r="B174"/>
      <c r="C174" s="123"/>
      <c r="D174" s="123"/>
      <c r="E174" s="123"/>
      <c r="F174" s="123"/>
      <c r="G174" s="123"/>
      <c r="H174" s="123"/>
      <c r="I174" s="123"/>
      <c r="J174" s="123"/>
      <c r="L174" s="86"/>
    </row>
    <row r="175" spans="2:12" ht="13.5" thickBot="1">
      <c r="B175"/>
      <c r="C175" s="123"/>
      <c r="D175" s="123"/>
      <c r="E175" s="123"/>
      <c r="F175" s="123"/>
      <c r="G175" s="123"/>
      <c r="H175" s="123"/>
      <c r="I175" s="132" t="s">
        <v>25</v>
      </c>
      <c r="J175" s="177">
        <f>J169-J173</f>
        <v>0</v>
      </c>
      <c r="L175" s="86"/>
    </row>
    <row r="176" spans="2:12" ht="13.5" thickTop="1">
      <c r="B176"/>
      <c r="C176" s="123"/>
      <c r="D176" s="123"/>
      <c r="E176" s="123"/>
      <c r="F176" s="123"/>
      <c r="G176" s="123"/>
      <c r="H176" s="123"/>
      <c r="I176" s="123"/>
      <c r="J176" s="123"/>
      <c r="L176" s="86"/>
    </row>
    <row r="177" spans="2:12" ht="13.5" thickBot="1">
      <c r="B177" s="133"/>
      <c r="C177" s="134"/>
      <c r="D177" s="133"/>
      <c r="E177" s="133"/>
      <c r="F177" s="133"/>
      <c r="G177" s="133"/>
      <c r="H177" s="133"/>
      <c r="I177" s="135" t="s">
        <v>99</v>
      </c>
      <c r="J177" s="191">
        <f>J175*3</f>
        <v>0</v>
      </c>
      <c r="L177" s="86"/>
    </row>
    <row r="178" ht="13.5" thickTop="1">
      <c r="L178" s="86"/>
    </row>
  </sheetData>
  <sheetProtection/>
  <mergeCells count="5">
    <mergeCell ref="B19:I19"/>
    <mergeCell ref="B57:I57"/>
    <mergeCell ref="B70:I70"/>
    <mergeCell ref="B83:I83"/>
    <mergeCell ref="B41:I41"/>
  </mergeCells>
  <printOptions/>
  <pageMargins left="0.5905511811023623" right="0.3937007874015748" top="0.7874015748031497" bottom="0.5511811023622047" header="0.5118110236220472" footer="0.31496062992125984"/>
  <pageSetup fitToHeight="10" horizontalDpi="300" verticalDpi="300" orientation="landscape" paperSize="9" scale="76" r:id="rId1"/>
  <headerFooter alignWithMargins="0">
    <oddFooter xml:space="preserve">&amp;L&amp;8Zał.. 1a -  FORMULARZ OFERTOWY 1&amp;RPowiat Wrocławski str.&amp;P z &amp;N  </oddFooter>
  </headerFooter>
  <rowBreaks count="4" manualBreakCount="4">
    <brk id="42" max="10" man="1"/>
    <brk id="77" max="10" man="1"/>
    <brk id="123" max="10" man="1"/>
    <brk id="1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68"/>
  <sheetViews>
    <sheetView zoomScale="75" zoomScaleNormal="75" zoomScalePageLayoutView="0" workbookViewId="0" topLeftCell="A1">
      <selection activeCell="D65" sqref="D65"/>
    </sheetView>
  </sheetViews>
  <sheetFormatPr defaultColWidth="8.8515625" defaultRowHeight="12.75"/>
  <cols>
    <col min="1" max="1" width="3.421875" style="45" customWidth="1"/>
    <col min="2" max="2" width="28.8515625" style="45" customWidth="1"/>
    <col min="3" max="7" width="17.421875" style="47" customWidth="1"/>
    <col min="8" max="8" width="19.57421875" style="47" customWidth="1"/>
    <col min="9" max="10" width="17.421875" style="47" customWidth="1"/>
    <col min="11" max="13" width="4.8515625" style="45" customWidth="1"/>
    <col min="14" max="16384" width="8.8515625" style="45" customWidth="1"/>
  </cols>
  <sheetData>
    <row r="1" ht="18">
      <c r="B1" s="46" t="s">
        <v>0</v>
      </c>
    </row>
    <row r="2" ht="18">
      <c r="B2" s="48" t="s">
        <v>26</v>
      </c>
    </row>
    <row r="3" ht="18">
      <c r="B3" s="49" t="s">
        <v>27</v>
      </c>
    </row>
    <row r="5" ht="18">
      <c r="B5" s="50"/>
    </row>
    <row r="6" spans="1:4" ht="12.75">
      <c r="A6" s="51">
        <v>1</v>
      </c>
      <c r="B6" s="51" t="s">
        <v>69</v>
      </c>
      <c r="D6" s="47" t="s">
        <v>28</v>
      </c>
    </row>
    <row r="7" ht="12.75">
      <c r="B7" s="45" t="s">
        <v>29</v>
      </c>
    </row>
    <row r="8" ht="12.75">
      <c r="B8" s="45" t="s">
        <v>30</v>
      </c>
    </row>
    <row r="9" ht="12.75">
      <c r="B9" s="45" t="s">
        <v>31</v>
      </c>
    </row>
    <row r="10" ht="12.75">
      <c r="B10" s="45" t="s">
        <v>32</v>
      </c>
    </row>
    <row r="11" ht="12.75">
      <c r="B11" s="45" t="s">
        <v>33</v>
      </c>
    </row>
    <row r="12" ht="12.75">
      <c r="B12" s="45" t="s">
        <v>34</v>
      </c>
    </row>
    <row r="13" ht="12.75">
      <c r="B13" s="45" t="s">
        <v>35</v>
      </c>
    </row>
    <row r="14" ht="12.75">
      <c r="B14" s="45" t="s">
        <v>36</v>
      </c>
    </row>
    <row r="15" spans="2:6" ht="12.75">
      <c r="B15" s="45" t="s">
        <v>37</v>
      </c>
      <c r="F15" s="45"/>
    </row>
    <row r="17" spans="2:4" ht="12.75">
      <c r="B17" s="111" t="s">
        <v>38</v>
      </c>
      <c r="C17" s="112"/>
      <c r="D17" s="112"/>
    </row>
    <row r="18" spans="7:10" ht="13.5" thickBot="1">
      <c r="G18" s="45"/>
      <c r="H18" s="45"/>
      <c r="I18" s="45"/>
      <c r="J18" s="45"/>
    </row>
    <row r="19" spans="2:10" ht="51">
      <c r="B19" s="52"/>
      <c r="C19" s="53" t="s">
        <v>12</v>
      </c>
      <c r="D19" s="53" t="s">
        <v>13</v>
      </c>
      <c r="E19" s="53" t="s">
        <v>39</v>
      </c>
      <c r="F19" s="53" t="s">
        <v>40</v>
      </c>
      <c r="G19" s="53" t="s">
        <v>41</v>
      </c>
      <c r="H19" s="53" t="s">
        <v>42</v>
      </c>
      <c r="I19" s="53" t="s">
        <v>14</v>
      </c>
      <c r="J19" s="45"/>
    </row>
    <row r="20" spans="1:10" ht="12.75">
      <c r="A20" s="52"/>
      <c r="B20" s="54" t="s">
        <v>15</v>
      </c>
      <c r="C20" s="27">
        <v>2530768</v>
      </c>
      <c r="D20" s="27">
        <v>389033</v>
      </c>
      <c r="E20" s="27">
        <v>30000</v>
      </c>
      <c r="F20" s="27">
        <v>131660</v>
      </c>
      <c r="G20" s="27">
        <v>3000</v>
      </c>
      <c r="H20" s="27">
        <v>10000</v>
      </c>
      <c r="I20" s="55" t="s">
        <v>16</v>
      </c>
      <c r="J20" s="45"/>
    </row>
    <row r="21" spans="2:10" ht="12.75">
      <c r="B21" s="54" t="s">
        <v>43</v>
      </c>
      <c r="C21" s="27">
        <v>2530768</v>
      </c>
      <c r="D21" s="27">
        <v>389033</v>
      </c>
      <c r="E21" s="27">
        <v>30000</v>
      </c>
      <c r="F21" s="27">
        <v>131660</v>
      </c>
      <c r="G21" s="27">
        <v>3000</v>
      </c>
      <c r="H21" s="27">
        <v>10000</v>
      </c>
      <c r="I21" s="55" t="s">
        <v>16</v>
      </c>
      <c r="J21" s="45"/>
    </row>
    <row r="22" spans="2:10" ht="13.5" thickBot="1">
      <c r="B22" s="56" t="s">
        <v>44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SUM(C22:H22)</f>
        <v>0</v>
      </c>
      <c r="J22" s="45"/>
    </row>
    <row r="23" spans="1:10" ht="13.5" thickTop="1">
      <c r="A23" s="52"/>
      <c r="C23" s="45"/>
      <c r="D23" s="45"/>
      <c r="E23" s="45"/>
      <c r="F23" s="45"/>
      <c r="G23" s="45"/>
      <c r="H23" s="45"/>
      <c r="I23" s="45"/>
      <c r="J23" s="45"/>
    </row>
    <row r="28" ht="12.75">
      <c r="B28" s="45" t="s">
        <v>45</v>
      </c>
    </row>
    <row r="29" spans="2:10" ht="12.75">
      <c r="B29" s="45" t="s">
        <v>46</v>
      </c>
      <c r="F29" s="45"/>
      <c r="H29" s="45"/>
      <c r="I29" s="45"/>
      <c r="J29" s="45"/>
    </row>
    <row r="31" ht="12.75">
      <c r="B31" s="45" t="s">
        <v>47</v>
      </c>
    </row>
    <row r="32" spans="2:4" ht="12.75">
      <c r="B32" s="111" t="s">
        <v>38</v>
      </c>
      <c r="C32" s="112"/>
      <c r="D32" s="112"/>
    </row>
    <row r="33" ht="13.5" thickBot="1"/>
    <row r="34" spans="2:9" ht="38.25">
      <c r="B34" s="52"/>
      <c r="C34" s="53" t="s">
        <v>48</v>
      </c>
      <c r="D34" s="53" t="s">
        <v>49</v>
      </c>
      <c r="E34" s="53" t="s">
        <v>50</v>
      </c>
      <c r="F34" s="53" t="s">
        <v>51</v>
      </c>
      <c r="G34" s="53" t="s">
        <v>52</v>
      </c>
      <c r="H34" s="53" t="s">
        <v>14</v>
      </c>
      <c r="I34" s="59"/>
    </row>
    <row r="35" spans="1:9" ht="12.75">
      <c r="A35" s="52"/>
      <c r="B35" s="54" t="s">
        <v>15</v>
      </c>
      <c r="C35" s="27">
        <v>389033</v>
      </c>
      <c r="D35" s="20" t="s">
        <v>16</v>
      </c>
      <c r="E35" s="20">
        <v>10000</v>
      </c>
      <c r="F35" s="20" t="s">
        <v>16</v>
      </c>
      <c r="G35" s="27" t="s">
        <v>16</v>
      </c>
      <c r="H35" s="55" t="s">
        <v>16</v>
      </c>
      <c r="I35" s="60"/>
    </row>
    <row r="36" spans="2:9" ht="12.75">
      <c r="B36" s="54" t="s">
        <v>43</v>
      </c>
      <c r="C36" s="27">
        <v>50000</v>
      </c>
      <c r="D36" s="27">
        <v>30000</v>
      </c>
      <c r="E36" s="20">
        <v>10000</v>
      </c>
      <c r="F36" s="27">
        <v>30000</v>
      </c>
      <c r="G36" s="27">
        <v>5000</v>
      </c>
      <c r="H36" s="55" t="s">
        <v>16</v>
      </c>
      <c r="I36" s="60"/>
    </row>
    <row r="37" spans="2:9" ht="13.5" thickBot="1">
      <c r="B37" s="56" t="s">
        <v>44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8">
        <f>SUM(B37:G37)</f>
        <v>0</v>
      </c>
      <c r="I37" s="60"/>
    </row>
    <row r="38" spans="1:10" ht="13.5" thickTop="1">
      <c r="A38" s="52"/>
      <c r="C38" s="45"/>
      <c r="D38" s="45"/>
      <c r="E38" s="45"/>
      <c r="F38" s="45"/>
      <c r="G38" s="45"/>
      <c r="H38" s="45"/>
      <c r="I38" s="45"/>
      <c r="J38" s="45"/>
    </row>
    <row r="39" spans="1:10" ht="12.75">
      <c r="A39" s="52"/>
      <c r="C39" s="45"/>
      <c r="D39" s="45"/>
      <c r="E39" s="45"/>
      <c r="F39" s="45"/>
      <c r="G39" s="45"/>
      <c r="H39" s="45"/>
      <c r="I39" s="45"/>
      <c r="J39" s="45"/>
    </row>
    <row r="40" spans="1:10" ht="12.75">
      <c r="A40" s="51">
        <v>2</v>
      </c>
      <c r="B40" s="51" t="s">
        <v>53</v>
      </c>
      <c r="J40" s="45"/>
    </row>
    <row r="41" spans="1:10" ht="12.75">
      <c r="A41" s="51"/>
      <c r="B41" s="45" t="s">
        <v>54</v>
      </c>
      <c r="J41" s="45"/>
    </row>
    <row r="42" spans="1:10" ht="12.75">
      <c r="A42" s="51"/>
      <c r="B42" s="45" t="s">
        <v>55</v>
      </c>
      <c r="D42" s="45"/>
      <c r="E42" s="45"/>
      <c r="F42" s="45"/>
      <c r="G42" s="45"/>
      <c r="H42" s="45"/>
      <c r="I42" s="45"/>
      <c r="J42" s="45"/>
    </row>
    <row r="43" spans="1:10" ht="12.75">
      <c r="A43" s="51"/>
      <c r="B43" s="45" t="s">
        <v>56</v>
      </c>
      <c r="D43" s="45"/>
      <c r="E43" s="45"/>
      <c r="F43" s="45"/>
      <c r="G43" s="45"/>
      <c r="H43" s="45"/>
      <c r="I43" s="45"/>
      <c r="J43" s="45"/>
    </row>
    <row r="44" spans="1:10" ht="12.75">
      <c r="A44" s="51"/>
      <c r="B44" s="117" t="s">
        <v>71</v>
      </c>
      <c r="D44" s="45"/>
      <c r="E44" s="45"/>
      <c r="F44" s="45"/>
      <c r="G44" s="45"/>
      <c r="H44" s="45"/>
      <c r="I44" s="45"/>
      <c r="J44" s="45"/>
    </row>
    <row r="45" spans="4:10" ht="12.75">
      <c r="D45" s="45"/>
      <c r="E45" s="45"/>
      <c r="F45" s="45"/>
      <c r="G45" s="45"/>
      <c r="H45" s="45"/>
      <c r="I45" s="45"/>
      <c r="J45" s="45"/>
    </row>
    <row r="46" spans="2:10" ht="12.75">
      <c r="B46" s="111" t="s">
        <v>57</v>
      </c>
      <c r="C46" s="112"/>
      <c r="D46" s="45"/>
      <c r="E46" s="45"/>
      <c r="F46" s="45"/>
      <c r="G46" s="45"/>
      <c r="H46" s="45"/>
      <c r="I46" s="45"/>
      <c r="J46" s="45"/>
    </row>
    <row r="47" spans="4:10" ht="12.75">
      <c r="D47" s="45"/>
      <c r="E47" s="45"/>
      <c r="F47" s="45"/>
      <c r="G47" s="45"/>
      <c r="H47" s="45"/>
      <c r="I47" s="45"/>
      <c r="J47" s="45"/>
    </row>
    <row r="48" spans="4:10" ht="13.5" thickBot="1">
      <c r="D48" s="45"/>
      <c r="E48" s="45"/>
      <c r="F48" s="45"/>
      <c r="G48" s="45"/>
      <c r="H48" s="45"/>
      <c r="I48" s="45"/>
      <c r="J48" s="45"/>
    </row>
    <row r="49" spans="1:10" ht="38.25">
      <c r="A49" s="52"/>
      <c r="B49" s="52"/>
      <c r="C49" s="119" t="s">
        <v>72</v>
      </c>
      <c r="D49" s="62" t="s">
        <v>58</v>
      </c>
      <c r="E49" s="63" t="s">
        <v>59</v>
      </c>
      <c r="F49" s="63" t="s">
        <v>60</v>
      </c>
      <c r="G49" s="118" t="s">
        <v>61</v>
      </c>
      <c r="H49" s="119" t="s">
        <v>73</v>
      </c>
      <c r="I49" s="61" t="s">
        <v>62</v>
      </c>
      <c r="J49" s="53" t="s">
        <v>14</v>
      </c>
    </row>
    <row r="50" spans="2:10" ht="12.75">
      <c r="B50" s="54" t="s">
        <v>63</v>
      </c>
      <c r="C50" s="64">
        <v>200000</v>
      </c>
      <c r="D50" s="65">
        <v>50000</v>
      </c>
      <c r="E50" s="64">
        <v>100000</v>
      </c>
      <c r="F50" s="64">
        <v>100000</v>
      </c>
      <c r="G50" s="64">
        <v>100000</v>
      </c>
      <c r="H50" s="64">
        <v>200000</v>
      </c>
      <c r="I50" s="66">
        <v>200000</v>
      </c>
      <c r="J50" s="67" t="s">
        <v>16</v>
      </c>
    </row>
    <row r="51" spans="2:10" ht="12.75">
      <c r="B51" s="54" t="s">
        <v>64</v>
      </c>
      <c r="C51" s="27">
        <v>100000</v>
      </c>
      <c r="D51" s="27">
        <v>50000</v>
      </c>
      <c r="E51" s="27">
        <v>50000</v>
      </c>
      <c r="F51" s="27">
        <v>50000</v>
      </c>
      <c r="G51" s="27">
        <v>50000</v>
      </c>
      <c r="H51" s="27">
        <v>100000</v>
      </c>
      <c r="I51" s="68">
        <v>100000</v>
      </c>
      <c r="J51" s="55" t="s">
        <v>16</v>
      </c>
    </row>
    <row r="52" spans="2:10" ht="12.75">
      <c r="B52" s="69" t="s">
        <v>65</v>
      </c>
      <c r="C52" s="70">
        <v>500</v>
      </c>
      <c r="D52" s="71">
        <v>500</v>
      </c>
      <c r="E52" s="70">
        <v>500</v>
      </c>
      <c r="F52" s="70">
        <v>500</v>
      </c>
      <c r="G52" s="70">
        <v>500</v>
      </c>
      <c r="H52" s="70">
        <v>500</v>
      </c>
      <c r="I52" s="70">
        <v>500</v>
      </c>
      <c r="J52" s="55" t="s">
        <v>16</v>
      </c>
    </row>
    <row r="53" spans="1:10" ht="13.5" thickBot="1">
      <c r="A53" s="52"/>
      <c r="B53" s="56" t="s">
        <v>44</v>
      </c>
      <c r="C53" s="57">
        <v>0</v>
      </c>
      <c r="D53" s="72">
        <v>0</v>
      </c>
      <c r="E53" s="73">
        <v>0</v>
      </c>
      <c r="F53" s="73">
        <v>0</v>
      </c>
      <c r="G53" s="74">
        <v>0</v>
      </c>
      <c r="H53" s="57">
        <v>0</v>
      </c>
      <c r="I53" s="72">
        <v>0</v>
      </c>
      <c r="J53" s="75">
        <f>SUM(C53:I53)</f>
        <v>0</v>
      </c>
    </row>
    <row r="54" spans="4:10" ht="13.5" thickTop="1">
      <c r="D54" s="45"/>
      <c r="E54" s="45"/>
      <c r="F54" s="45"/>
      <c r="G54" s="45"/>
      <c r="H54" s="45"/>
      <c r="I54" s="45"/>
      <c r="J54" s="76"/>
    </row>
    <row r="55" spans="4:10" ht="12.75">
      <c r="D55" s="45"/>
      <c r="E55" s="45"/>
      <c r="F55" s="45"/>
      <c r="G55" s="45"/>
      <c r="H55" s="45"/>
      <c r="I55" s="45"/>
      <c r="J55" s="76"/>
    </row>
    <row r="56" spans="4:10" ht="12.75">
      <c r="D56" s="45"/>
      <c r="E56" s="45"/>
      <c r="F56" s="45"/>
      <c r="G56" s="45"/>
      <c r="H56" s="45"/>
      <c r="I56" s="45"/>
      <c r="J56" s="76"/>
    </row>
    <row r="57" spans="4:10" ht="12.75">
      <c r="D57" s="45"/>
      <c r="E57" s="45"/>
      <c r="F57" s="45"/>
      <c r="G57" s="45"/>
      <c r="H57" s="45"/>
      <c r="I57" s="45"/>
      <c r="J57" s="76"/>
    </row>
    <row r="58" spans="4:10" ht="12.75">
      <c r="D58" s="45"/>
      <c r="E58" s="45"/>
      <c r="F58" s="45"/>
      <c r="G58" s="45"/>
      <c r="H58" s="45"/>
      <c r="I58" s="45"/>
      <c r="J58" s="76"/>
    </row>
    <row r="59" spans="4:10" ht="13.5" thickBot="1">
      <c r="D59" s="45"/>
      <c r="E59" s="45"/>
      <c r="F59" s="45"/>
      <c r="G59" s="45"/>
      <c r="H59" s="45"/>
      <c r="I59" s="45"/>
      <c r="J59" s="45"/>
    </row>
    <row r="60" spans="1:11" ht="12.75">
      <c r="A60" s="51"/>
      <c r="C60" s="45"/>
      <c r="D60" s="77" t="s">
        <v>14</v>
      </c>
      <c r="K60" s="47"/>
    </row>
    <row r="61" spans="2:11" ht="12.75">
      <c r="B61" s="78" t="s">
        <v>22</v>
      </c>
      <c r="C61" s="39"/>
      <c r="D61" s="79">
        <f>I22+H37+J53</f>
        <v>0</v>
      </c>
      <c r="E61" s="38"/>
      <c r="F61" s="38"/>
      <c r="G61" s="37"/>
      <c r="H61" s="37"/>
      <c r="I61" s="37"/>
      <c r="J61" s="37"/>
      <c r="K61" s="37"/>
    </row>
    <row r="62" spans="2:11" ht="12.75">
      <c r="B62" s="78" t="s">
        <v>23</v>
      </c>
      <c r="C62" s="39"/>
      <c r="D62" s="41">
        <v>0.1</v>
      </c>
      <c r="E62" s="80"/>
      <c r="F62" s="80"/>
      <c r="G62" s="80"/>
      <c r="H62" s="80"/>
      <c r="I62" s="80"/>
      <c r="J62" s="80"/>
      <c r="K62" s="80"/>
    </row>
    <row r="63" spans="2:11" ht="13.5" thickBot="1">
      <c r="B63" s="81" t="s">
        <v>24</v>
      </c>
      <c r="C63" s="42"/>
      <c r="D63" s="43">
        <f>D61*D62</f>
        <v>0</v>
      </c>
      <c r="E63" s="60"/>
      <c r="F63" s="60"/>
      <c r="G63" s="60"/>
      <c r="H63" s="60"/>
      <c r="I63" s="60"/>
      <c r="J63" s="60"/>
      <c r="K63" s="60"/>
    </row>
    <row r="64" spans="3:11" ht="14.25" thickBot="1" thickTop="1">
      <c r="C64" s="82" t="s">
        <v>25</v>
      </c>
      <c r="D64" s="44">
        <f>D61-D63</f>
        <v>0</v>
      </c>
      <c r="E64" s="60"/>
      <c r="F64" s="60"/>
      <c r="G64" s="60"/>
      <c r="H64" s="60"/>
      <c r="I64" s="60"/>
      <c r="J64" s="60"/>
      <c r="K64" s="60"/>
    </row>
    <row r="65" ht="13.5" thickTop="1">
      <c r="K65" s="47"/>
    </row>
    <row r="66" spans="2:10" ht="12.75">
      <c r="B66" s="83"/>
      <c r="C66" s="80"/>
      <c r="D66" s="80"/>
      <c r="J66" s="80"/>
    </row>
    <row r="67" spans="2:10" ht="12.75">
      <c r="B67" s="83"/>
      <c r="C67" s="60"/>
      <c r="D67" s="60"/>
      <c r="J67" s="60"/>
    </row>
    <row r="68" spans="2:10" ht="12.75">
      <c r="B68" s="83"/>
      <c r="C68" s="60"/>
      <c r="D68" s="60"/>
      <c r="J68" s="60"/>
    </row>
  </sheetData>
  <sheetProtection/>
  <printOptions/>
  <pageMargins left="0.55" right="0.49" top="0.78" bottom="0.55" header="0.5118110236220472" footer="0.3"/>
  <pageSetup fitToHeight="4" horizontalDpi="300" verticalDpi="300" orientation="landscape" paperSize="9" scale="74" r:id="rId1"/>
  <headerFooter alignWithMargins="0">
    <oddHeader>&amp;CGmina Bielawa i jednostki organizacyjne</oddHeader>
    <oddFooter>&amp;LFormularze przetargowe 2009&amp;R&amp;P/&amp;N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J126"/>
  <sheetViews>
    <sheetView tabSelected="1" zoomScale="75" zoomScaleNormal="75" zoomScalePageLayoutView="80" workbookViewId="0" topLeftCell="A1">
      <selection activeCell="C7" sqref="C7"/>
    </sheetView>
  </sheetViews>
  <sheetFormatPr defaultColWidth="8.8515625" defaultRowHeight="12.75"/>
  <cols>
    <col min="1" max="1" width="3.421875" style="1" customWidth="1"/>
    <col min="2" max="2" width="27.00390625" style="1" customWidth="1"/>
    <col min="3" max="3" width="18.140625" style="3" customWidth="1"/>
    <col min="4" max="6" width="16.421875" style="3" customWidth="1"/>
    <col min="7" max="7" width="16.421875" style="4" customWidth="1"/>
    <col min="8" max="8" width="16.421875" style="3" customWidth="1"/>
    <col min="9" max="9" width="17.421875" style="3" customWidth="1"/>
    <col min="10" max="14" width="1.57421875" style="1" customWidth="1"/>
    <col min="15" max="16384" width="8.8515625" style="1" customWidth="1"/>
  </cols>
  <sheetData>
    <row r="1" spans="2:5" ht="18">
      <c r="B1" s="2" t="s">
        <v>214</v>
      </c>
      <c r="E1" s="113" t="s">
        <v>81</v>
      </c>
    </row>
    <row r="2" ht="18">
      <c r="B2" s="5" t="s">
        <v>288</v>
      </c>
    </row>
    <row r="3" ht="18">
      <c r="B3" s="6" t="s">
        <v>286</v>
      </c>
    </row>
    <row r="5" spans="1:5" ht="12.75">
      <c r="A5" s="7">
        <v>1</v>
      </c>
      <c r="B5" s="8" t="s">
        <v>1</v>
      </c>
      <c r="C5" s="9" t="s">
        <v>282</v>
      </c>
      <c r="D5" s="10"/>
      <c r="E5" s="10"/>
    </row>
    <row r="6" spans="1:5" ht="12.75">
      <c r="A6" s="7"/>
      <c r="B6" s="8" t="s">
        <v>2</v>
      </c>
      <c r="C6" s="9" t="s">
        <v>283</v>
      </c>
      <c r="D6" s="10"/>
      <c r="E6" s="10"/>
    </row>
    <row r="7" spans="1:5" ht="12.75">
      <c r="A7" s="7"/>
      <c r="B7" s="11" t="s">
        <v>262</v>
      </c>
      <c r="C7" s="110" t="s">
        <v>263</v>
      </c>
      <c r="D7" s="12"/>
      <c r="E7" s="12"/>
    </row>
    <row r="8" spans="1:5" ht="12.75">
      <c r="A8" s="7"/>
      <c r="B8" s="11"/>
      <c r="C8" s="110" t="s">
        <v>181</v>
      </c>
      <c r="D8" s="12"/>
      <c r="E8" s="12"/>
    </row>
    <row r="9" spans="1:5" ht="12.75">
      <c r="A9" s="7"/>
      <c r="B9" s="11" t="s">
        <v>3</v>
      </c>
      <c r="C9" s="110" t="s">
        <v>264</v>
      </c>
      <c r="D9" s="12"/>
      <c r="E9" s="12"/>
    </row>
    <row r="10" spans="1:3" ht="12.75">
      <c r="A10" s="7"/>
      <c r="B10" s="11" t="s">
        <v>5</v>
      </c>
      <c r="C10" s="110" t="s">
        <v>265</v>
      </c>
    </row>
    <row r="11" spans="1:3" ht="12.75">
      <c r="A11" s="7"/>
      <c r="B11" s="11" t="s">
        <v>6</v>
      </c>
      <c r="C11" s="12" t="s">
        <v>7</v>
      </c>
    </row>
    <row r="12" spans="1:6" ht="12.75">
      <c r="A12" s="7"/>
      <c r="B12" s="11" t="s">
        <v>8</v>
      </c>
      <c r="C12" s="110" t="s">
        <v>266</v>
      </c>
      <c r="F12" s="10"/>
    </row>
    <row r="13" spans="1:3" ht="12.75">
      <c r="A13" s="7"/>
      <c r="B13" s="13" t="s">
        <v>9</v>
      </c>
      <c r="C13" s="14" t="s">
        <v>10</v>
      </c>
    </row>
    <row r="14" spans="1:3" ht="12.75">
      <c r="A14" s="7"/>
      <c r="B14" s="11" t="s">
        <v>11</v>
      </c>
      <c r="C14" s="110" t="s">
        <v>131</v>
      </c>
    </row>
    <row r="15" ht="13.5" thickBot="1">
      <c r="A15" s="7"/>
    </row>
    <row r="16" spans="1:10" ht="76.5">
      <c r="A16" s="15"/>
      <c r="B16" s="16"/>
      <c r="C16" s="17" t="s">
        <v>196</v>
      </c>
      <c r="D16" s="116" t="s">
        <v>162</v>
      </c>
      <c r="E16" s="116" t="s">
        <v>239</v>
      </c>
      <c r="F16" s="175" t="s">
        <v>14</v>
      </c>
      <c r="J16" s="16"/>
    </row>
    <row r="17" spans="1:10" ht="12.75">
      <c r="A17" s="15"/>
      <c r="B17" s="19" t="s">
        <v>15</v>
      </c>
      <c r="C17" s="199">
        <v>270580.8</v>
      </c>
      <c r="D17" s="199">
        <v>126449</v>
      </c>
      <c r="E17" s="199">
        <v>57129.56</v>
      </c>
      <c r="F17" s="174" t="s">
        <v>16</v>
      </c>
      <c r="J17" s="16"/>
    </row>
    <row r="18" spans="1:10" ht="12.75">
      <c r="A18" s="15"/>
      <c r="B18" s="19" t="s">
        <v>17</v>
      </c>
      <c r="C18" s="199">
        <v>270580.8</v>
      </c>
      <c r="D18" s="199">
        <v>126449</v>
      </c>
      <c r="E18" s="199">
        <v>57129.56</v>
      </c>
      <c r="F18" s="21" t="s">
        <v>16</v>
      </c>
      <c r="J18" s="16"/>
    </row>
    <row r="19" spans="1:10" ht="13.5" thickBot="1">
      <c r="A19" s="15"/>
      <c r="B19" s="171" t="s">
        <v>118</v>
      </c>
      <c r="C19" s="172">
        <v>0</v>
      </c>
      <c r="D19" s="172">
        <v>0</v>
      </c>
      <c r="E19" s="172">
        <v>0</v>
      </c>
      <c r="F19" s="44">
        <f>SUM(C19:E19)</f>
        <v>0</v>
      </c>
      <c r="J19" s="16"/>
    </row>
    <row r="20" spans="1:10" ht="13.5" thickTop="1">
      <c r="A20" s="15"/>
      <c r="B20" s="15"/>
      <c r="C20" s="15"/>
      <c r="D20" s="15"/>
      <c r="E20" s="15"/>
      <c r="F20" s="15"/>
      <c r="J20" s="16"/>
    </row>
    <row r="21" spans="1:10" ht="12.75">
      <c r="A21" s="15"/>
      <c r="B21" s="15"/>
      <c r="C21" s="15"/>
      <c r="D21" s="15"/>
      <c r="E21" s="15"/>
      <c r="F21" s="15"/>
      <c r="J21" s="16"/>
    </row>
    <row r="22" spans="1:10" ht="12.75">
      <c r="A22" s="15">
        <v>2</v>
      </c>
      <c r="B22" s="8" t="s">
        <v>1</v>
      </c>
      <c r="C22" s="9" t="s">
        <v>150</v>
      </c>
      <c r="D22" s="10"/>
      <c r="E22" s="10"/>
      <c r="F22" s="22"/>
      <c r="J22" s="16"/>
    </row>
    <row r="23" spans="1:10" ht="12.75">
      <c r="A23" s="15"/>
      <c r="B23" s="11" t="s">
        <v>2</v>
      </c>
      <c r="C23" s="110" t="s">
        <v>147</v>
      </c>
      <c r="D23" s="22"/>
      <c r="E23" s="22"/>
      <c r="F23" s="22"/>
      <c r="G23" s="23"/>
      <c r="H23" s="22"/>
      <c r="J23" s="16"/>
    </row>
    <row r="24" spans="1:10" ht="12.75">
      <c r="A24" s="15"/>
      <c r="B24" s="11" t="s">
        <v>3</v>
      </c>
      <c r="C24" s="110" t="s">
        <v>267</v>
      </c>
      <c r="D24" s="22"/>
      <c r="E24" s="22"/>
      <c r="F24" s="22"/>
      <c r="G24" s="23"/>
      <c r="H24" s="22"/>
      <c r="J24" s="16"/>
    </row>
    <row r="25" spans="1:8" ht="12.75">
      <c r="A25" s="7"/>
      <c r="B25" s="11" t="s">
        <v>4</v>
      </c>
      <c r="C25" s="110" t="s">
        <v>156</v>
      </c>
      <c r="D25" s="12"/>
      <c r="E25" s="12"/>
      <c r="F25" s="12"/>
      <c r="G25" s="24"/>
      <c r="H25" s="12"/>
    </row>
    <row r="26" spans="1:8" ht="12.75">
      <c r="A26" s="7"/>
      <c r="B26" s="11" t="s">
        <v>5</v>
      </c>
      <c r="C26" s="110" t="s">
        <v>148</v>
      </c>
      <c r="D26" s="12"/>
      <c r="E26" s="12"/>
      <c r="F26" s="12"/>
      <c r="G26" s="24"/>
      <c r="H26" s="12"/>
    </row>
    <row r="27" spans="1:8" ht="12.75">
      <c r="A27" s="7"/>
      <c r="B27" s="11" t="s">
        <v>6</v>
      </c>
      <c r="C27" s="110" t="s">
        <v>82</v>
      </c>
      <c r="D27" s="12"/>
      <c r="E27" s="12"/>
      <c r="F27" s="12"/>
      <c r="G27" s="24"/>
      <c r="H27" s="12"/>
    </row>
    <row r="28" spans="1:8" ht="12.75">
      <c r="A28" s="7"/>
      <c r="B28" s="11" t="s">
        <v>8</v>
      </c>
      <c r="C28" s="110" t="s">
        <v>149</v>
      </c>
      <c r="D28" s="12"/>
      <c r="E28" s="12"/>
      <c r="F28" s="12"/>
      <c r="G28" s="24"/>
      <c r="H28" s="12"/>
    </row>
    <row r="29" spans="1:8" ht="12.75">
      <c r="A29" s="7"/>
      <c r="B29" s="11"/>
      <c r="C29" s="110"/>
      <c r="D29" s="12"/>
      <c r="E29" s="12"/>
      <c r="F29" s="12"/>
      <c r="G29" s="24"/>
      <c r="H29" s="12"/>
    </row>
    <row r="30" spans="1:8" ht="12.75">
      <c r="A30" s="7"/>
      <c r="B30" s="13" t="s">
        <v>9</v>
      </c>
      <c r="C30" s="114" t="s">
        <v>10</v>
      </c>
      <c r="D30" s="25"/>
      <c r="E30" s="14"/>
      <c r="F30" s="12"/>
      <c r="G30" s="24"/>
      <c r="H30" s="12"/>
    </row>
    <row r="31" spans="1:8" ht="12.75">
      <c r="A31" s="7"/>
      <c r="B31" s="11" t="s">
        <v>11</v>
      </c>
      <c r="C31" s="110" t="s">
        <v>131</v>
      </c>
      <c r="E31" s="12"/>
      <c r="F31" s="12"/>
      <c r="G31" s="24"/>
      <c r="H31" s="12"/>
    </row>
    <row r="32" spans="1:3" ht="12.75">
      <c r="A32" s="7"/>
      <c r="C32" s="113"/>
    </row>
    <row r="33" ht="13.5" thickBot="1">
      <c r="A33" s="7"/>
    </row>
    <row r="34" spans="1:9" ht="51">
      <c r="A34" s="15"/>
      <c r="B34" s="16"/>
      <c r="C34" s="17" t="s">
        <v>268</v>
      </c>
      <c r="D34" s="175" t="s">
        <v>14</v>
      </c>
      <c r="E34" s="4"/>
      <c r="G34" s="1"/>
      <c r="H34" s="1"/>
      <c r="I34" s="1"/>
    </row>
    <row r="35" spans="1:9" ht="12.75">
      <c r="A35" s="15"/>
      <c r="B35" s="19" t="s">
        <v>15</v>
      </c>
      <c r="C35" s="199">
        <v>44808.84</v>
      </c>
      <c r="D35" s="174" t="s">
        <v>16</v>
      </c>
      <c r="E35" s="4"/>
      <c r="G35" s="1"/>
      <c r="H35" s="1"/>
      <c r="I35" s="1"/>
    </row>
    <row r="36" spans="1:9" ht="12.75">
      <c r="A36" s="15"/>
      <c r="B36" s="19" t="s">
        <v>17</v>
      </c>
      <c r="C36" s="199">
        <v>44808.84</v>
      </c>
      <c r="D36" s="21" t="s">
        <v>16</v>
      </c>
      <c r="E36" s="4"/>
      <c r="G36" s="1"/>
      <c r="H36" s="1"/>
      <c r="I36" s="1"/>
    </row>
    <row r="37" spans="1:9" ht="13.5" thickBot="1">
      <c r="A37" s="7"/>
      <c r="B37" s="173" t="s">
        <v>118</v>
      </c>
      <c r="C37" s="170">
        <v>0</v>
      </c>
      <c r="D37" s="44">
        <f>C37</f>
        <v>0</v>
      </c>
      <c r="E37" s="4"/>
      <c r="G37" s="1"/>
      <c r="H37" s="1"/>
      <c r="I37" s="1"/>
    </row>
    <row r="38" spans="1:8" ht="13.5" thickTop="1">
      <c r="A38" s="7"/>
      <c r="B38" s="7"/>
      <c r="C38" s="7"/>
      <c r="D38" s="7"/>
      <c r="E38" s="7"/>
      <c r="F38" s="7"/>
      <c r="G38" s="7"/>
      <c r="H38" s="7"/>
    </row>
    <row r="39" ht="12.75">
      <c r="A39" s="7"/>
    </row>
    <row r="40" spans="1:6" ht="12.75">
      <c r="A40" s="7">
        <v>3</v>
      </c>
      <c r="B40" s="8" t="s">
        <v>1</v>
      </c>
      <c r="C40" s="9" t="s">
        <v>132</v>
      </c>
      <c r="D40" s="22"/>
      <c r="E40" s="22"/>
      <c r="F40" s="22"/>
    </row>
    <row r="41" spans="1:8" ht="12.75">
      <c r="A41" s="7"/>
      <c r="B41" s="11" t="s">
        <v>2</v>
      </c>
      <c r="C41" s="110" t="s">
        <v>133</v>
      </c>
      <c r="D41" s="22"/>
      <c r="E41" s="22"/>
      <c r="F41" s="22"/>
      <c r="G41" s="23"/>
      <c r="H41" s="22"/>
    </row>
    <row r="42" spans="1:8" ht="12.75">
      <c r="A42" s="7"/>
      <c r="B42" s="11" t="s">
        <v>3</v>
      </c>
      <c r="C42" s="110" t="s">
        <v>163</v>
      </c>
      <c r="D42" s="22"/>
      <c r="E42" s="22"/>
      <c r="F42" s="22"/>
      <c r="G42" s="23"/>
      <c r="H42" s="22"/>
    </row>
    <row r="43" spans="1:8" ht="12.75">
      <c r="A43" s="7"/>
      <c r="B43" s="11" t="s">
        <v>4</v>
      </c>
      <c r="C43" s="110" t="s">
        <v>269</v>
      </c>
      <c r="D43" s="12"/>
      <c r="E43" s="12"/>
      <c r="F43" s="12"/>
      <c r="G43" s="24"/>
      <c r="H43" s="12"/>
    </row>
    <row r="44" spans="1:8" ht="12.75">
      <c r="A44" s="7"/>
      <c r="B44" s="11" t="s">
        <v>5</v>
      </c>
      <c r="C44" s="110" t="s">
        <v>134</v>
      </c>
      <c r="D44" s="12"/>
      <c r="E44" s="12"/>
      <c r="F44" s="12"/>
      <c r="G44" s="24"/>
      <c r="H44" s="12"/>
    </row>
    <row r="45" spans="1:8" ht="12.75">
      <c r="A45" s="7"/>
      <c r="B45" s="11" t="s">
        <v>6</v>
      </c>
      <c r="C45" s="110" t="s">
        <v>135</v>
      </c>
      <c r="D45" s="12"/>
      <c r="E45" s="12"/>
      <c r="F45" s="12"/>
      <c r="G45" s="24"/>
      <c r="H45" s="12"/>
    </row>
    <row r="46" spans="1:8" ht="12.75">
      <c r="A46" s="7"/>
      <c r="B46" s="11" t="s">
        <v>8</v>
      </c>
      <c r="C46" s="110" t="s">
        <v>270</v>
      </c>
      <c r="D46" s="12"/>
      <c r="E46" s="12"/>
      <c r="F46" s="12"/>
      <c r="G46" s="24"/>
      <c r="H46" s="12"/>
    </row>
    <row r="47" spans="1:8" ht="12.75">
      <c r="A47" s="7"/>
      <c r="B47" s="145" t="s">
        <v>83</v>
      </c>
      <c r="C47" s="146" t="s">
        <v>84</v>
      </c>
      <c r="D47" s="12"/>
      <c r="E47" s="12"/>
      <c r="F47" s="12"/>
      <c r="G47" s="24"/>
      <c r="H47" s="12"/>
    </row>
    <row r="48" spans="1:8" ht="12.75">
      <c r="A48" s="7"/>
      <c r="B48" s="13" t="s">
        <v>9</v>
      </c>
      <c r="C48" s="14" t="s">
        <v>10</v>
      </c>
      <c r="D48" s="12"/>
      <c r="E48" s="12"/>
      <c r="F48" s="12"/>
      <c r="G48" s="24"/>
      <c r="H48" s="12"/>
    </row>
    <row r="49" spans="1:3" ht="12.75">
      <c r="A49" s="7"/>
      <c r="B49" s="11" t="s">
        <v>11</v>
      </c>
      <c r="C49" s="110" t="s">
        <v>131</v>
      </c>
    </row>
    <row r="50" spans="1:3" ht="12.75">
      <c r="A50" s="7"/>
      <c r="C50" s="113"/>
    </row>
    <row r="51" ht="13.5" thickBot="1">
      <c r="A51" s="7"/>
    </row>
    <row r="52" spans="1:7" ht="38.25">
      <c r="A52" s="7"/>
      <c r="C52" s="26" t="s">
        <v>188</v>
      </c>
      <c r="D52" s="26" t="s">
        <v>197</v>
      </c>
      <c r="E52" s="144" t="s">
        <v>198</v>
      </c>
      <c r="F52" s="116" t="s">
        <v>78</v>
      </c>
      <c r="G52" s="175" t="s">
        <v>14</v>
      </c>
    </row>
    <row r="53" spans="1:7" ht="12.75">
      <c r="A53" s="7"/>
      <c r="B53" s="19" t="s">
        <v>15</v>
      </c>
      <c r="C53" s="193">
        <v>2107488</v>
      </c>
      <c r="D53" s="193">
        <v>880592.11</v>
      </c>
      <c r="E53" s="199">
        <v>174806</v>
      </c>
      <c r="F53" s="199">
        <v>54274</v>
      </c>
      <c r="G53" s="174" t="s">
        <v>16</v>
      </c>
    </row>
    <row r="54" spans="1:7" ht="12.75">
      <c r="A54" s="7"/>
      <c r="B54" s="19" t="s">
        <v>17</v>
      </c>
      <c r="C54" s="193">
        <v>2107488</v>
      </c>
      <c r="D54" s="193">
        <v>880592.11</v>
      </c>
      <c r="E54" s="199">
        <v>174806</v>
      </c>
      <c r="F54" s="199">
        <v>54274</v>
      </c>
      <c r="G54" s="21" t="s">
        <v>16</v>
      </c>
    </row>
    <row r="55" spans="1:7" ht="13.5" thickBot="1">
      <c r="A55" s="7"/>
      <c r="B55" s="173" t="s">
        <v>118</v>
      </c>
      <c r="C55" s="176">
        <v>0</v>
      </c>
      <c r="D55" s="176">
        <v>0</v>
      </c>
      <c r="E55" s="172">
        <v>0</v>
      </c>
      <c r="F55" s="172">
        <v>0</v>
      </c>
      <c r="G55" s="44">
        <f>SUM(C55:F55)</f>
        <v>0</v>
      </c>
    </row>
    <row r="56" spans="1:9" ht="13.5" thickTop="1">
      <c r="A56" s="7"/>
      <c r="B56" s="7"/>
      <c r="C56" s="7"/>
      <c r="D56" s="7"/>
      <c r="E56" s="7"/>
      <c r="F56" s="7"/>
      <c r="G56" s="7"/>
      <c r="H56" s="7"/>
      <c r="I56" s="7"/>
    </row>
    <row r="57" spans="1:8" ht="12.75">
      <c r="A57" s="7"/>
      <c r="C57" s="1"/>
      <c r="D57" s="1"/>
      <c r="E57" s="1"/>
      <c r="F57" s="1"/>
      <c r="G57" s="28"/>
      <c r="H57" s="1"/>
    </row>
    <row r="58" spans="1:8" ht="12.75">
      <c r="A58" s="7">
        <v>4</v>
      </c>
      <c r="B58" s="8" t="s">
        <v>1</v>
      </c>
      <c r="C58" s="9" t="s">
        <v>136</v>
      </c>
      <c r="D58" s="22"/>
      <c r="E58" s="22"/>
      <c r="F58" s="22"/>
      <c r="G58" s="23"/>
      <c r="H58" s="22"/>
    </row>
    <row r="59" spans="1:8" ht="12.75">
      <c r="A59" s="7"/>
      <c r="B59" s="11" t="s">
        <v>2</v>
      </c>
      <c r="C59" s="110" t="s">
        <v>271</v>
      </c>
      <c r="D59" s="22"/>
      <c r="E59" s="22"/>
      <c r="F59" s="22"/>
      <c r="G59" s="23"/>
      <c r="H59" s="22"/>
    </row>
    <row r="60" spans="1:8" ht="12.75">
      <c r="A60" s="7"/>
      <c r="B60" s="11" t="s">
        <v>3</v>
      </c>
      <c r="C60" s="110" t="s">
        <v>165</v>
      </c>
      <c r="D60" s="22"/>
      <c r="E60" s="22"/>
      <c r="F60" s="22"/>
      <c r="G60" s="23"/>
      <c r="H60" s="22"/>
    </row>
    <row r="61" spans="1:8" ht="12.75">
      <c r="A61" s="7"/>
      <c r="B61" s="11" t="s">
        <v>4</v>
      </c>
      <c r="C61" s="110" t="s">
        <v>164</v>
      </c>
      <c r="D61" s="12"/>
      <c r="E61" s="12"/>
      <c r="F61" s="12"/>
      <c r="G61" s="24"/>
      <c r="H61" s="12"/>
    </row>
    <row r="62" spans="1:8" ht="12.75">
      <c r="A62" s="7"/>
      <c r="B62" s="11" t="s">
        <v>5</v>
      </c>
      <c r="C62" s="110" t="s">
        <v>137</v>
      </c>
      <c r="D62" s="12"/>
      <c r="E62" s="12"/>
      <c r="F62" s="12"/>
      <c r="G62" s="24"/>
      <c r="H62" s="12"/>
    </row>
    <row r="63" spans="1:8" ht="12.75">
      <c r="A63" s="7"/>
      <c r="B63" s="11" t="s">
        <v>6</v>
      </c>
      <c r="C63" s="110" t="s">
        <v>138</v>
      </c>
      <c r="D63" s="12"/>
      <c r="E63" s="12"/>
      <c r="F63" s="12"/>
      <c r="G63" s="24"/>
      <c r="H63" s="12"/>
    </row>
    <row r="64" spans="1:8" ht="12.75">
      <c r="A64" s="7"/>
      <c r="B64" s="11" t="s">
        <v>8</v>
      </c>
      <c r="C64" s="110" t="s">
        <v>85</v>
      </c>
      <c r="D64" s="12"/>
      <c r="E64" s="12"/>
      <c r="F64" s="12"/>
      <c r="G64" s="24"/>
      <c r="H64" s="12"/>
    </row>
    <row r="65" spans="1:8" ht="12.75">
      <c r="A65" s="7"/>
      <c r="B65" s="11"/>
      <c r="C65" s="110" t="s">
        <v>139</v>
      </c>
      <c r="D65" s="12"/>
      <c r="E65" s="12"/>
      <c r="F65" s="12"/>
      <c r="G65" s="24"/>
      <c r="H65" s="12"/>
    </row>
    <row r="66" spans="1:8" ht="12.75">
      <c r="A66" s="7"/>
      <c r="B66" s="13" t="s">
        <v>9</v>
      </c>
      <c r="C66" s="14" t="s">
        <v>151</v>
      </c>
      <c r="D66" s="12"/>
      <c r="E66" s="12"/>
      <c r="F66" s="12"/>
      <c r="G66" s="24"/>
      <c r="H66" s="12"/>
    </row>
    <row r="67" spans="1:8" ht="12.75">
      <c r="A67" s="7"/>
      <c r="B67" s="11" t="s">
        <v>11</v>
      </c>
      <c r="C67" s="110" t="s">
        <v>140</v>
      </c>
      <c r="D67" s="12"/>
      <c r="E67" s="12"/>
      <c r="F67" s="12"/>
      <c r="G67" s="24"/>
      <c r="H67" s="12"/>
    </row>
    <row r="68" spans="1:3" ht="12.75">
      <c r="A68" s="7"/>
      <c r="B68" s="11" t="s">
        <v>11</v>
      </c>
      <c r="C68" s="110" t="s">
        <v>131</v>
      </c>
    </row>
    <row r="69" ht="13.5" thickBot="1">
      <c r="A69" s="7"/>
    </row>
    <row r="70" spans="3:7" ht="76.5">
      <c r="C70" s="26" t="s">
        <v>188</v>
      </c>
      <c r="D70" s="26" t="s">
        <v>197</v>
      </c>
      <c r="E70" s="116" t="s">
        <v>161</v>
      </c>
      <c r="F70" s="116" t="s">
        <v>239</v>
      </c>
      <c r="G70" s="175" t="s">
        <v>14</v>
      </c>
    </row>
    <row r="71" spans="2:7" ht="12.75">
      <c r="B71" s="19" t="s">
        <v>15</v>
      </c>
      <c r="C71" s="193">
        <v>4210152</v>
      </c>
      <c r="D71" s="193">
        <v>1404419</v>
      </c>
      <c r="E71" s="199">
        <v>32114.18</v>
      </c>
      <c r="F71" s="199">
        <v>29257.33</v>
      </c>
      <c r="G71" s="174" t="s">
        <v>16</v>
      </c>
    </row>
    <row r="72" spans="2:7" ht="12.75">
      <c r="B72" s="19" t="s">
        <v>17</v>
      </c>
      <c r="C72" s="193">
        <v>4210152</v>
      </c>
      <c r="D72" s="193">
        <v>1404419</v>
      </c>
      <c r="E72" s="199">
        <v>32114.18</v>
      </c>
      <c r="F72" s="199">
        <v>29257.33</v>
      </c>
      <c r="G72" s="21" t="s">
        <v>16</v>
      </c>
    </row>
    <row r="73" spans="2:7" ht="12.75">
      <c r="B73" s="158" t="s">
        <v>118</v>
      </c>
      <c r="C73" s="122">
        <v>0</v>
      </c>
      <c r="D73" s="122">
        <v>0</v>
      </c>
      <c r="E73" s="121">
        <v>0</v>
      </c>
      <c r="F73" s="121">
        <v>0</v>
      </c>
      <c r="G73" s="120">
        <f>SUM(C73:F73)</f>
        <v>0</v>
      </c>
    </row>
    <row r="74" spans="3:8" ht="12.75">
      <c r="C74" s="1"/>
      <c r="D74" s="1"/>
      <c r="E74" s="1"/>
      <c r="F74" s="1"/>
      <c r="G74" s="1"/>
      <c r="H74" s="1"/>
    </row>
    <row r="76" spans="1:8" ht="12.75">
      <c r="A76" s="7">
        <v>5</v>
      </c>
      <c r="B76" s="8" t="s">
        <v>1</v>
      </c>
      <c r="C76" s="9" t="s">
        <v>86</v>
      </c>
      <c r="D76" s="22"/>
      <c r="E76" s="22"/>
      <c r="F76" s="22"/>
      <c r="G76" s="23"/>
      <c r="H76" s="22"/>
    </row>
    <row r="77" spans="2:8" ht="12.75">
      <c r="B77" s="11" t="s">
        <v>2</v>
      </c>
      <c r="C77" s="110" t="s">
        <v>272</v>
      </c>
      <c r="D77" s="22"/>
      <c r="E77" s="22"/>
      <c r="F77" s="22"/>
      <c r="G77" s="23"/>
      <c r="H77" s="22"/>
    </row>
    <row r="78" spans="2:8" ht="12.75">
      <c r="B78" s="11" t="s">
        <v>3</v>
      </c>
      <c r="C78" s="110" t="s">
        <v>166</v>
      </c>
      <c r="D78" s="22"/>
      <c r="E78" s="22"/>
      <c r="F78" s="22"/>
      <c r="G78" s="23"/>
      <c r="H78" s="22"/>
    </row>
    <row r="79" spans="2:8" ht="12.75">
      <c r="B79" s="11" t="s">
        <v>4</v>
      </c>
      <c r="C79" s="110" t="s">
        <v>167</v>
      </c>
      <c r="D79" s="12"/>
      <c r="E79" s="12"/>
      <c r="F79" s="12"/>
      <c r="G79" s="24"/>
      <c r="H79" s="12"/>
    </row>
    <row r="80" spans="2:8" ht="12.75">
      <c r="B80" s="11" t="s">
        <v>5</v>
      </c>
      <c r="C80" s="110" t="s">
        <v>273</v>
      </c>
      <c r="D80" s="12"/>
      <c r="E80" s="12"/>
      <c r="F80" s="12"/>
      <c r="G80" s="24"/>
      <c r="H80" s="12"/>
    </row>
    <row r="81" spans="2:8" ht="12.75">
      <c r="B81" s="11" t="s">
        <v>6</v>
      </c>
      <c r="C81" s="110" t="s">
        <v>141</v>
      </c>
      <c r="D81" s="12"/>
      <c r="E81" s="12"/>
      <c r="F81" s="12"/>
      <c r="G81" s="24"/>
      <c r="H81" s="12"/>
    </row>
    <row r="82" spans="2:8" ht="12.75">
      <c r="B82" s="11" t="s">
        <v>8</v>
      </c>
      <c r="C82" s="110" t="s">
        <v>142</v>
      </c>
      <c r="D82" s="12"/>
      <c r="E82" s="12"/>
      <c r="F82" s="12"/>
      <c r="G82" s="24"/>
      <c r="H82" s="12"/>
    </row>
    <row r="83" spans="2:8" ht="12.75">
      <c r="B83" s="13" t="s">
        <v>9</v>
      </c>
      <c r="C83" s="14" t="s">
        <v>151</v>
      </c>
      <c r="D83" s="12"/>
      <c r="E83" s="12"/>
      <c r="F83" s="12"/>
      <c r="G83" s="24"/>
      <c r="H83" s="12"/>
    </row>
    <row r="84" spans="2:8" ht="12.75">
      <c r="B84" s="11" t="s">
        <v>11</v>
      </c>
      <c r="C84" s="110" t="s">
        <v>131</v>
      </c>
      <c r="E84" s="12"/>
      <c r="F84" s="12"/>
      <c r="G84" s="24"/>
      <c r="H84" s="12"/>
    </row>
    <row r="86" ht="13.5" thickBot="1"/>
    <row r="87" spans="3:7" ht="38.25">
      <c r="C87" s="26" t="s">
        <v>188</v>
      </c>
      <c r="D87" s="147" t="s">
        <v>189</v>
      </c>
      <c r="E87" s="26" t="s">
        <v>197</v>
      </c>
      <c r="F87" s="116" t="s">
        <v>78</v>
      </c>
      <c r="G87" s="175" t="s">
        <v>14</v>
      </c>
    </row>
    <row r="88" spans="2:7" ht="12.75">
      <c r="B88" s="19" t="s">
        <v>15</v>
      </c>
      <c r="C88" s="27">
        <v>1468000</v>
      </c>
      <c r="D88" s="27">
        <v>123265</v>
      </c>
      <c r="E88" s="193">
        <v>513820</v>
      </c>
      <c r="F88" s="200">
        <v>92771.54</v>
      </c>
      <c r="G88" s="174" t="s">
        <v>16</v>
      </c>
    </row>
    <row r="89" spans="2:7" ht="12.75">
      <c r="B89" s="19" t="s">
        <v>17</v>
      </c>
      <c r="C89" s="27">
        <v>1468000</v>
      </c>
      <c r="D89" s="27">
        <v>123265</v>
      </c>
      <c r="E89" s="193">
        <v>513820</v>
      </c>
      <c r="F89" s="200">
        <v>92771.54</v>
      </c>
      <c r="G89" s="21" t="s">
        <v>16</v>
      </c>
    </row>
    <row r="90" spans="2:7" ht="13.5" thickBot="1">
      <c r="B90" s="173" t="s">
        <v>118</v>
      </c>
      <c r="C90" s="170">
        <v>0</v>
      </c>
      <c r="D90" s="170">
        <v>0</v>
      </c>
      <c r="E90" s="170">
        <v>0</v>
      </c>
      <c r="F90" s="170">
        <v>0</v>
      </c>
      <c r="G90" s="44">
        <f>SUM(C90:F90)</f>
        <v>0</v>
      </c>
    </row>
    <row r="91" spans="3:7" ht="13.5" thickTop="1">
      <c r="C91" s="1"/>
      <c r="D91" s="1"/>
      <c r="E91" s="1"/>
      <c r="F91" s="1"/>
      <c r="G91" s="1"/>
    </row>
    <row r="93" spans="1:8" ht="12.75">
      <c r="A93" s="7">
        <v>6</v>
      </c>
      <c r="B93" s="8" t="s">
        <v>1</v>
      </c>
      <c r="C93" s="9" t="s">
        <v>87</v>
      </c>
      <c r="D93" s="22"/>
      <c r="E93" s="22"/>
      <c r="F93" s="22"/>
      <c r="G93" s="23"/>
      <c r="H93" s="22"/>
    </row>
    <row r="94" spans="2:8" ht="12.75">
      <c r="B94" s="155" t="s">
        <v>2</v>
      </c>
      <c r="C94" s="110" t="s">
        <v>143</v>
      </c>
      <c r="D94" s="22"/>
      <c r="E94" s="22"/>
      <c r="F94" s="22"/>
      <c r="G94" s="23"/>
      <c r="H94" s="22"/>
    </row>
    <row r="95" spans="2:8" ht="12.75">
      <c r="B95" s="11" t="s">
        <v>3</v>
      </c>
      <c r="C95" s="110" t="s">
        <v>274</v>
      </c>
      <c r="D95" s="22"/>
      <c r="E95" s="22"/>
      <c r="F95" s="22"/>
      <c r="G95" s="23"/>
      <c r="H95" s="22"/>
    </row>
    <row r="96" spans="2:8" ht="12.75">
      <c r="B96" s="11" t="s">
        <v>4</v>
      </c>
      <c r="C96" s="110" t="s">
        <v>144</v>
      </c>
      <c r="D96" s="12"/>
      <c r="E96" s="12"/>
      <c r="F96" s="12"/>
      <c r="G96" s="24"/>
      <c r="H96" s="12"/>
    </row>
    <row r="97" spans="2:8" ht="12.75">
      <c r="B97" s="11" t="s">
        <v>5</v>
      </c>
      <c r="C97" s="110" t="s">
        <v>275</v>
      </c>
      <c r="D97" s="12"/>
      <c r="E97" s="12"/>
      <c r="F97" s="12"/>
      <c r="G97" s="24"/>
      <c r="H97" s="12"/>
    </row>
    <row r="98" spans="2:8" ht="12.75">
      <c r="B98" s="11" t="s">
        <v>6</v>
      </c>
      <c r="C98" s="110" t="s">
        <v>82</v>
      </c>
      <c r="D98" s="12"/>
      <c r="E98" s="12"/>
      <c r="F98" s="12"/>
      <c r="G98" s="24"/>
      <c r="H98" s="12"/>
    </row>
    <row r="99" spans="2:8" ht="12.75">
      <c r="B99" s="11" t="s">
        <v>169</v>
      </c>
      <c r="C99" s="110" t="s">
        <v>276</v>
      </c>
      <c r="D99" s="12"/>
      <c r="E99" s="12"/>
      <c r="F99" s="12"/>
      <c r="G99" s="24"/>
      <c r="H99" s="12"/>
    </row>
    <row r="100" spans="2:8" ht="12.75">
      <c r="B100" s="11"/>
      <c r="C100" s="110" t="s">
        <v>277</v>
      </c>
      <c r="D100" s="12"/>
      <c r="E100" s="12"/>
      <c r="F100" s="12"/>
      <c r="G100" s="24"/>
      <c r="H100" s="12"/>
    </row>
    <row r="101" spans="2:8" ht="12.75">
      <c r="B101" s="11" t="s">
        <v>8</v>
      </c>
      <c r="C101" s="110" t="s">
        <v>278</v>
      </c>
      <c r="D101" s="12"/>
      <c r="E101" s="12"/>
      <c r="F101" s="12"/>
      <c r="G101" s="24"/>
      <c r="H101" s="12"/>
    </row>
    <row r="102" spans="2:8" ht="12.75">
      <c r="B102" s="11"/>
      <c r="C102" s="110" t="s">
        <v>279</v>
      </c>
      <c r="D102" s="12"/>
      <c r="E102" s="12"/>
      <c r="F102" s="12"/>
      <c r="G102" s="24"/>
      <c r="H102" s="12"/>
    </row>
    <row r="103" spans="2:8" ht="12.75">
      <c r="B103" s="11"/>
      <c r="C103" s="110" t="s">
        <v>170</v>
      </c>
      <c r="D103" s="12"/>
      <c r="E103" s="12"/>
      <c r="F103" s="12"/>
      <c r="G103" s="24"/>
      <c r="H103" s="12"/>
    </row>
    <row r="104" spans="2:8" ht="12.75">
      <c r="B104" s="13" t="s">
        <v>9</v>
      </c>
      <c r="C104" s="14" t="s">
        <v>200</v>
      </c>
      <c r="D104" s="12"/>
      <c r="E104" s="12"/>
      <c r="F104" s="12"/>
      <c r="G104" s="24"/>
      <c r="H104" s="12"/>
    </row>
    <row r="105" spans="2:8" ht="12.75">
      <c r="B105" s="11" t="s">
        <v>11</v>
      </c>
      <c r="C105" s="110" t="s">
        <v>131</v>
      </c>
      <c r="E105" s="12"/>
      <c r="F105" s="12"/>
      <c r="G105" s="24"/>
      <c r="H105" s="12"/>
    </row>
    <row r="107" ht="13.5" thickBot="1"/>
    <row r="108" spans="3:9" ht="76.5">
      <c r="C108" s="147" t="s">
        <v>284</v>
      </c>
      <c r="D108" s="147" t="s">
        <v>280</v>
      </c>
      <c r="E108" s="147" t="s">
        <v>204</v>
      </c>
      <c r="F108" s="144" t="s">
        <v>281</v>
      </c>
      <c r="G108" s="147" t="s">
        <v>145</v>
      </c>
      <c r="H108" s="116" t="s">
        <v>78</v>
      </c>
      <c r="I108" s="175" t="s">
        <v>14</v>
      </c>
    </row>
    <row r="109" spans="2:9" ht="12.75">
      <c r="B109" s="19" t="s">
        <v>15</v>
      </c>
      <c r="C109" s="193">
        <v>11758054.31</v>
      </c>
      <c r="D109" s="193">
        <v>2573860</v>
      </c>
      <c r="E109" s="193">
        <v>72064.82</v>
      </c>
      <c r="F109" s="199">
        <v>200000</v>
      </c>
      <c r="G109" s="193">
        <v>300000</v>
      </c>
      <c r="H109" s="200">
        <v>248988</v>
      </c>
      <c r="I109" s="174" t="s">
        <v>16</v>
      </c>
    </row>
    <row r="110" spans="2:9" ht="12.75">
      <c r="B110" s="19" t="s">
        <v>17</v>
      </c>
      <c r="C110" s="193">
        <v>11758054.31</v>
      </c>
      <c r="D110" s="193">
        <v>2573860</v>
      </c>
      <c r="E110" s="193">
        <v>72064.82</v>
      </c>
      <c r="F110" s="199">
        <v>200000</v>
      </c>
      <c r="G110" s="193">
        <v>300000</v>
      </c>
      <c r="H110" s="200">
        <v>248988</v>
      </c>
      <c r="I110" s="21" t="s">
        <v>16</v>
      </c>
    </row>
    <row r="111" spans="2:9" ht="13.5" thickBot="1">
      <c r="B111" s="173" t="s">
        <v>118</v>
      </c>
      <c r="C111" s="170">
        <v>0</v>
      </c>
      <c r="D111" s="170">
        <v>0</v>
      </c>
      <c r="E111" s="170">
        <v>0</v>
      </c>
      <c r="F111" s="170">
        <v>0</v>
      </c>
      <c r="G111" s="170">
        <v>0</v>
      </c>
      <c r="H111" s="170">
        <v>0</v>
      </c>
      <c r="I111" s="44">
        <f>SUM(C111:H111)</f>
        <v>0</v>
      </c>
    </row>
    <row r="112" spans="3:8" ht="13.5" thickTop="1">
      <c r="C112" s="1"/>
      <c r="D112" s="1"/>
      <c r="E112" s="1"/>
      <c r="F112" s="1"/>
      <c r="G112" s="1"/>
      <c r="H112" s="1"/>
    </row>
    <row r="113" spans="3:9" s="29" customFormat="1" ht="12.75">
      <c r="C113" s="30"/>
      <c r="D113" s="30"/>
      <c r="E113" s="30"/>
      <c r="F113" s="30"/>
      <c r="G113" s="31"/>
      <c r="H113" s="30"/>
      <c r="I113" s="30"/>
    </row>
    <row r="114" spans="2:5" ht="12.75">
      <c r="B114" s="29"/>
      <c r="C114" s="80"/>
      <c r="D114" s="80"/>
      <c r="E114" s="80"/>
    </row>
    <row r="115" spans="2:5" ht="12.75">
      <c r="B115" s="29"/>
      <c r="C115" s="80"/>
      <c r="D115" s="80"/>
      <c r="E115" s="80"/>
    </row>
    <row r="116" spans="2:8" ht="12.75">
      <c r="B116" s="29"/>
      <c r="C116" s="148"/>
      <c r="D116" s="148"/>
      <c r="E116" s="148"/>
      <c r="F116" s="12"/>
      <c r="G116" s="24"/>
      <c r="H116" s="12"/>
    </row>
    <row r="117" spans="6:8" ht="12.75">
      <c r="F117" s="12"/>
      <c r="G117" s="24"/>
      <c r="H117" s="12"/>
    </row>
    <row r="118" spans="2:9" ht="13.5" thickBot="1">
      <c r="B118"/>
      <c r="C118"/>
      <c r="D118"/>
      <c r="E118"/>
      <c r="F118"/>
      <c r="G118" s="123"/>
      <c r="H118" s="124" t="s">
        <v>74</v>
      </c>
      <c r="I118" s="177">
        <f>F19+D37+G55+G73+G90+I111</f>
        <v>0</v>
      </c>
    </row>
    <row r="119" spans="2:9" ht="14.25" thickBot="1" thickTop="1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 s="125" t="s">
        <v>14</v>
      </c>
    </row>
    <row r="121" spans="2:9" ht="25.5">
      <c r="B121" s="126" t="s">
        <v>75</v>
      </c>
      <c r="C121" s="127" t="s">
        <v>16</v>
      </c>
      <c r="D121" s="127" t="s">
        <v>16</v>
      </c>
      <c r="E121" s="127" t="s">
        <v>16</v>
      </c>
      <c r="F121" s="127" t="s">
        <v>16</v>
      </c>
      <c r="G121" s="127" t="s">
        <v>16</v>
      </c>
      <c r="H121" s="127" t="s">
        <v>16</v>
      </c>
      <c r="I121" s="129">
        <v>0</v>
      </c>
    </row>
    <row r="122" spans="2:9" ht="13.5" thickBot="1">
      <c r="B122" s="130" t="s">
        <v>24</v>
      </c>
      <c r="C122" s="131" t="s">
        <v>16</v>
      </c>
      <c r="D122" s="131" t="s">
        <v>16</v>
      </c>
      <c r="E122" s="131" t="s">
        <v>16</v>
      </c>
      <c r="F122" s="131" t="s">
        <v>16</v>
      </c>
      <c r="G122" s="131" t="s">
        <v>16</v>
      </c>
      <c r="H122" s="131" t="s">
        <v>16</v>
      </c>
      <c r="I122" s="177">
        <f>I118*I121</f>
        <v>0</v>
      </c>
    </row>
    <row r="123" spans="2:9" ht="13.5" thickTop="1">
      <c r="B123"/>
      <c r="C123" s="123"/>
      <c r="D123" s="123"/>
      <c r="E123" s="123"/>
      <c r="F123" s="123"/>
      <c r="G123" s="123"/>
      <c r="H123" s="123"/>
      <c r="I123" s="123"/>
    </row>
    <row r="124" spans="2:9" ht="13.5" thickBot="1">
      <c r="B124"/>
      <c r="C124" s="123"/>
      <c r="D124" s="123"/>
      <c r="E124" s="123"/>
      <c r="F124" s="123"/>
      <c r="G124" s="123"/>
      <c r="H124" s="132" t="s">
        <v>25</v>
      </c>
      <c r="I124" s="177">
        <f>I118-I122</f>
        <v>0</v>
      </c>
    </row>
    <row r="125" spans="2:9" ht="13.5" thickTop="1">
      <c r="B125"/>
      <c r="C125" s="123"/>
      <c r="D125" s="123"/>
      <c r="E125" s="123"/>
      <c r="F125" s="123"/>
      <c r="G125" s="123"/>
      <c r="H125" s="123"/>
      <c r="I125" s="123"/>
    </row>
    <row r="126" spans="2:9" ht="13.5" thickBot="1">
      <c r="B126" s="133"/>
      <c r="C126" s="134"/>
      <c r="D126" s="133"/>
      <c r="E126" s="133"/>
      <c r="F126" s="133"/>
      <c r="G126" s="133"/>
      <c r="H126" s="135" t="s">
        <v>99</v>
      </c>
      <c r="I126" s="191">
        <f>I124*3</f>
        <v>0</v>
      </c>
    </row>
    <row r="127" ht="13.5" thickTop="1"/>
  </sheetData>
  <sheetProtection/>
  <printOptions/>
  <pageMargins left="0.3937007874015748" right="0.31496062992125984" top="0.5511811023622047" bottom="0.4724409448818898" header="0.2755905511811024" footer="0.31496062992125984"/>
  <pageSetup fitToHeight="9" horizontalDpi="300" verticalDpi="300" orientation="landscape" paperSize="9" scale="91" r:id="rId1"/>
  <headerFooter alignWithMargins="0">
    <oddFooter>&amp;L&amp;8Zał.. 1a  - FORMULARZ OFRERTOWY 2&amp;R&amp;8Powiat Wrocławski str. &amp;P z &amp;N</oddFooter>
  </headerFooter>
  <rowBreaks count="3" manualBreakCount="3">
    <brk id="32" max="13" man="1"/>
    <brk id="68" max="13" man="1"/>
    <brk id="10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5:G16"/>
  <sheetViews>
    <sheetView workbookViewId="0" topLeftCell="A3">
      <selection activeCell="O30" sqref="O30"/>
    </sheetView>
  </sheetViews>
  <sheetFormatPr defaultColWidth="9.140625" defaultRowHeight="12.75"/>
  <cols>
    <col min="7" max="7" width="15.421875" style="0" customWidth="1"/>
  </cols>
  <sheetData>
    <row r="5" spans="2:5" ht="15">
      <c r="B5" s="178" t="s">
        <v>175</v>
      </c>
      <c r="E5" s="179"/>
    </row>
    <row r="6" ht="14.25">
      <c r="E6" s="179"/>
    </row>
    <row r="7" spans="2:5" ht="14.25">
      <c r="B7" s="180" t="s">
        <v>176</v>
      </c>
      <c r="E7" s="179"/>
    </row>
    <row r="8" ht="14.25">
      <c r="E8" s="179"/>
    </row>
    <row r="9" ht="14.25">
      <c r="G9" s="179"/>
    </row>
    <row r="10" spans="4:7" ht="14.25">
      <c r="D10" t="s">
        <v>177</v>
      </c>
      <c r="G10" s="181">
        <f>'Zał. 1a. FORMULARZ-1'!J177</f>
        <v>0</v>
      </c>
    </row>
    <row r="11" ht="14.25">
      <c r="G11" s="179"/>
    </row>
    <row r="12" spans="4:7" ht="14.25">
      <c r="D12" t="s">
        <v>178</v>
      </c>
      <c r="G12" s="181">
        <f>'Zał. 1a. FORMULARZ-2'!I126</f>
        <v>0</v>
      </c>
    </row>
    <row r="13" ht="14.25">
      <c r="G13" s="179"/>
    </row>
    <row r="14" ht="14.25">
      <c r="G14" s="179"/>
    </row>
    <row r="15" ht="15" thickBot="1">
      <c r="G15" s="179"/>
    </row>
    <row r="16" spans="6:7" ht="18.75" thickBot="1">
      <c r="F16" s="182" t="s">
        <v>179</v>
      </c>
      <c r="G16" s="183">
        <f>SUM(G10:G15)</f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Watras</dc:creator>
  <cp:keywords/>
  <dc:description/>
  <cp:lastModifiedBy>kjelinek</cp:lastModifiedBy>
  <cp:lastPrinted>2017-06-28T12:02:38Z</cp:lastPrinted>
  <dcterms:created xsi:type="dcterms:W3CDTF">2010-12-05T21:24:50Z</dcterms:created>
  <dcterms:modified xsi:type="dcterms:W3CDTF">2017-07-05T14:28:42Z</dcterms:modified>
  <cp:category/>
  <cp:version/>
  <cp:contentType/>
  <cp:contentStatus/>
</cp:coreProperties>
</file>