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12" activeTab="20"/>
  </bookViews>
  <sheets>
    <sheet name="Zał.nr 1" sheetId="1" r:id="rId1"/>
    <sheet name="Zał.nr 2" sheetId="2" r:id="rId2"/>
    <sheet name="zał.nr 3" sheetId="3" r:id="rId3"/>
    <sheet name="zał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." sheetId="9" r:id="rId9"/>
    <sheet name="zał. nr 10 " sheetId="10" r:id="rId10"/>
    <sheet name="Zał. nr 11" sheetId="11" r:id="rId11"/>
    <sheet name="zał. nr 12" sheetId="12" r:id="rId12"/>
    <sheet name=" zał.nr 13" sheetId="13" r:id="rId13"/>
    <sheet name="zał.nr 14" sheetId="14" r:id="rId14"/>
    <sheet name="zał. nr 15" sheetId="15" r:id="rId15"/>
    <sheet name="zał. 16" sheetId="16" r:id="rId16"/>
    <sheet name="zał.nr 17" sheetId="17" r:id="rId17"/>
    <sheet name="zał.nr18" sheetId="18" r:id="rId18"/>
    <sheet name="zał nr 19" sheetId="19" r:id="rId19"/>
    <sheet name="zał.nr 20" sheetId="20" r:id="rId20"/>
    <sheet name="zał. nr 21" sheetId="21" r:id="rId21"/>
  </sheets>
  <definedNames>
    <definedName name="_xlnm._FilterDatabase" localSheetId="11" hidden="1">'zał. nr 12'!$A$3:$M$128</definedName>
    <definedName name="_xlnm.Print_Area" localSheetId="3">'zał nr 4'!$A$1:$G$9</definedName>
    <definedName name="_xlnm.Print_Area" localSheetId="15">'zał. 16'!$A$1:$G$23</definedName>
    <definedName name="_xlnm.Print_Area" localSheetId="9">'zał. nr 10 '!$A$1:$G$67</definedName>
    <definedName name="_xlnm.Print_Area" localSheetId="11">'zał. nr 12'!$A$1:$G$129</definedName>
    <definedName name="_xlnm.Print_Area" localSheetId="14">'zał. nr 15'!$A$1:$G$35</definedName>
    <definedName name="_xlnm.Print_Area" localSheetId="20">'zał. nr 21'!$A$1:$G$272</definedName>
    <definedName name="_xlnm.Print_Area" localSheetId="7">'zał. nr 8'!$A$1:$G$6</definedName>
    <definedName name="_xlnm.Print_Area" localSheetId="0">'Zał.nr 1'!$A$1:$G$26</definedName>
    <definedName name="_xlnm.Print_Area" localSheetId="13">'zał.nr 14'!$A$1:$G$94</definedName>
    <definedName name="_xlnm.Print_Area" localSheetId="1">'Zał.nr 2'!$A$1:$G$12</definedName>
  </definedNames>
  <calcPr calcMode="manual" fullCalcOnLoad="1"/>
</workbook>
</file>

<file path=xl/sharedStrings.xml><?xml version="1.0" encoding="utf-8"?>
<sst xmlns="http://schemas.openxmlformats.org/spreadsheetml/2006/main" count="1552" uniqueCount="439">
  <si>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</si>
  <si>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</si>
  <si>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</si>
  <si>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</si>
  <si>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</si>
  <si>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</si>
  <si>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</si>
  <si>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</si>
  <si>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</si>
  <si>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</si>
  <si>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</si>
  <si>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</si>
  <si>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</si>
  <si>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</si>
  <si>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</si>
  <si>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</si>
  <si>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</si>
  <si>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</si>
  <si>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</si>
  <si>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</si>
  <si>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</si>
  <si>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</si>
  <si>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</si>
  <si>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</si>
  <si>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</si>
  <si>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75045</t>
  </si>
  <si>
    <t>Komisje poborowe</t>
  </si>
  <si>
    <t>851</t>
  </si>
  <si>
    <t>Ochrona zdrowia</t>
  </si>
  <si>
    <t>85156</t>
  </si>
  <si>
    <t>853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</si>
  <si>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</si>
  <si>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</si>
  <si>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</si>
  <si>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</si>
  <si>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</si>
  <si>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</si>
  <si>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</si>
  <si>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</si>
  <si>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</si>
  <si>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</si>
  <si>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</si>
  <si>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</si>
  <si>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</si>
  <si>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</si>
  <si>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</si>
  <si>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</si>
  <si>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</si>
  <si>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</si>
  <si>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</si>
  <si>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</si>
  <si>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</si>
  <si>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</si>
  <si>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</si>
  <si>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</si>
  <si>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</si>
  <si>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</si>
  <si>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</si>
  <si>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</si>
  <si>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</si>
  <si>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</si>
  <si>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</si>
  <si>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</si>
  <si>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</si>
  <si>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</si>
  <si>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</si>
  <si>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</si>
  <si>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</si>
  <si>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</si>
  <si>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</si>
  <si>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</si>
  <si>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</si>
  <si>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</si>
  <si>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</si>
  <si>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</si>
  <si>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</si>
  <si>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</si>
  <si>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</si>
  <si>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</si>
  <si>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</si>
  <si>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</si>
  <si>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</si>
  <si>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</si>
  <si>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</si>
  <si>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</si>
  <si>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</si>
  <si>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</si>
  <si>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</si>
  <si>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</si>
  <si>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</si>
  <si>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</si>
  <si>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</si>
  <si>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</si>
  <si>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</si>
  <si>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</si>
  <si>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</si>
  <si>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</si>
  <si>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L.p.</t>
  </si>
  <si>
    <t>Wydatki</t>
  </si>
  <si>
    <t>Załącznik nr 11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</si>
  <si>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</si>
  <si>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</si>
  <si>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</si>
  <si>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</si>
  <si>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</si>
  <si>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</si>
  <si>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</si>
  <si>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</si>
  <si>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</si>
  <si>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</si>
  <si>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>Gospodarka mieszkaniowa                    - Gospodarka gruntami i nieruchomościami</t>
  </si>
  <si>
    <t>02001</t>
  </si>
  <si>
    <t>Gospodarka leśna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</si>
  <si>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</si>
  <si>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</si>
  <si>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</si>
  <si>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</si>
  <si>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</si>
  <si>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</si>
  <si>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</si>
  <si>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</si>
  <si>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</si>
  <si>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</si>
  <si>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</si>
  <si>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</si>
  <si>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</si>
  <si>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</si>
  <si>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Ośrodki dokumentacji geodezyjnej i kartograficznej</t>
  </si>
  <si>
    <t>4170</t>
  </si>
  <si>
    <t>Wynagrodzenia bezosobowe</t>
  </si>
  <si>
    <t>Załącznik nr 12</t>
  </si>
  <si>
    <t>85220</t>
  </si>
  <si>
    <t>Jednostki specjalistycznego poradnictwa, mieszkania chronione i ośrodki interwencji kryzysowej</t>
  </si>
  <si>
    <t>Załącznik nr 14</t>
  </si>
  <si>
    <t>Dochody od osób prawnych, od osób fizycznych i od innych jednostek nieposiadających osobowości prawnej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</si>
  <si>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</si>
  <si>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</si>
  <si>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</si>
  <si>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</si>
  <si>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</si>
  <si>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</si>
  <si>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</si>
  <si>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</si>
  <si>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</si>
  <si>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</si>
  <si>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</si>
  <si>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</si>
  <si>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</si>
  <si>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</si>
  <si>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</si>
  <si>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</si>
  <si>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</si>
  <si>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</si>
  <si>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</si>
  <si>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</si>
  <si>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</si>
  <si>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</si>
  <si>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</si>
  <si>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>Kultura i ochrona dziedzictwa narodowego</t>
  </si>
  <si>
    <t>Załącznik nr 15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</si>
  <si>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</si>
  <si>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</si>
  <si>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</si>
  <si>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</si>
  <si>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</si>
  <si>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</si>
  <si>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</si>
  <si>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</si>
  <si>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</si>
  <si>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</si>
  <si>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</si>
  <si>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</si>
  <si>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4040</t>
  </si>
  <si>
    <t xml:space="preserve">Dodatkowe wynagrodzenie roczne </t>
  </si>
  <si>
    <t>Dotacja podmiotowa z budżetu dla jednostek niezaliczanych do sektora finansów publicznych</t>
  </si>
  <si>
    <t>Załącznik nr 9</t>
  </si>
  <si>
    <t>0770</t>
  </si>
  <si>
    <t xml:space="preserve">Transport i łączność </t>
  </si>
  <si>
    <t xml:space="preserve">Działalność usługowa                       </t>
  </si>
  <si>
    <t>75414</t>
  </si>
  <si>
    <t>Obrona cywilna</t>
  </si>
  <si>
    <t>Edukacyjna opieka wychowawcza                                       -  Poradnie psychologiczno - pedagogiczne, w tym poradnie specjalistyczne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</si>
  <si>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</si>
  <si>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</si>
  <si>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</si>
  <si>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</si>
  <si>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</si>
  <si>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0690 -0920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</si>
  <si>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</si>
  <si>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</si>
  <si>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</si>
  <si>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</si>
  <si>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</si>
  <si>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</si>
  <si>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</si>
  <si>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</si>
  <si>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</si>
  <si>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17</t>
  </si>
  <si>
    <t xml:space="preserve">6050   </t>
  </si>
  <si>
    <t>Rezerwa ogólna</t>
  </si>
  <si>
    <t>Rezerwa celowa</t>
  </si>
  <si>
    <t>Powiatowy Zespół Szkół nr 1 w Krzyżowicach                                       Rozdz. 80130</t>
  </si>
  <si>
    <t>0750-0970</t>
  </si>
  <si>
    <t>0690-0920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</si>
  <si>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</si>
  <si>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</si>
  <si>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</si>
  <si>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2009</t>
  </si>
  <si>
    <t>630</t>
  </si>
  <si>
    <t>63003</t>
  </si>
  <si>
    <t>Turystyka</t>
  </si>
  <si>
    <t>Zadania w zakresie upowszechniania turystyki</t>
  </si>
  <si>
    <t>4210-4300</t>
  </si>
  <si>
    <t>4110-4120</t>
  </si>
  <si>
    <t>Dotacje celowe przekazane gminie na zadania bieżące realizowane na podstawie porozumień (umów) między jednostkami samorządu terytorialnego</t>
  </si>
  <si>
    <t>900</t>
  </si>
  <si>
    <t>90019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</si>
  <si>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</si>
  <si>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2007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</si>
  <si>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</si>
  <si>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</si>
  <si>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</si>
  <si>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</si>
  <si>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</si>
  <si>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</si>
  <si>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</si>
  <si>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</si>
  <si>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Świadczenia społeczne</t>
  </si>
  <si>
    <t xml:space="preserve">4110-4120    </t>
  </si>
  <si>
    <t>Gospodarka komunalna i ochrona środowiska</t>
  </si>
  <si>
    <t>90002</t>
  </si>
  <si>
    <t>Gospodarka odpadami</t>
  </si>
  <si>
    <t>90004</t>
  </si>
  <si>
    <t>Utrzymanie zieleni w miastach i gminach</t>
  </si>
  <si>
    <t>90095</t>
  </si>
  <si>
    <t>Dział</t>
  </si>
  <si>
    <t>0680 -0970</t>
  </si>
  <si>
    <t>Załącznik nr 8</t>
  </si>
  <si>
    <t>4210-4360</t>
  </si>
  <si>
    <t>Składki na Fundusz Emerytur Pomostowych</t>
  </si>
  <si>
    <t>Załącznik nr 10</t>
  </si>
  <si>
    <t>Załącznik nr 16</t>
  </si>
  <si>
    <t>Dochody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</si>
  <si>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</si>
  <si>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</si>
  <si>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</si>
  <si>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</si>
  <si>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</si>
  <si>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powiatu (Miasto Wrocław)</t>
  </si>
  <si>
    <t>Dotacja celowa dla powiatu - pobyt dzieci w placówkach opiekuńczo - wychowawczych</t>
  </si>
  <si>
    <t>Dotacja celowa dla powiatu - pobyt dzieci w rodzinach zastępczych</t>
  </si>
  <si>
    <t>Dotacja celowa dla powiatu - WTZ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</si>
  <si>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</si>
  <si>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</si>
  <si>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</si>
  <si>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</si>
  <si>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</si>
  <si>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</si>
  <si>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Transport i łaczność</t>
  </si>
  <si>
    <t>2900</t>
  </si>
  <si>
    <t>Wpływy z wpłat gmin i powiatów na rzecz jednostek samorządu terytorialnego oraz związków gmin lub związków powiatów na dofinansowanie zadań bieżących</t>
  </si>
  <si>
    <t>Załącznik nr 7</t>
  </si>
  <si>
    <t>Załącznik nr 18</t>
  </si>
  <si>
    <t>6060</t>
  </si>
  <si>
    <t>Dotacje celowe udzielane zgodnie z przepisami ustawy o działalności pożytku publicznego i o wolontariacie, na realizację zadań publicznych w zakresie  pozostałej działalności gospodarki komunalnej i ochrony środowiska</t>
  </si>
  <si>
    <t xml:space="preserve">Kultura fizyczna </t>
  </si>
  <si>
    <t>Kultura fizyczna</t>
  </si>
  <si>
    <t xml:space="preserve">Zadania w zakresie kultury fizycznej </t>
  </si>
  <si>
    <t>6300</t>
  </si>
  <si>
    <t>Dotacja celowa otrzymana z tytułu pomocy finansowej udzielanej między jednostkami samorządu terytorialnego na dofinansowanie własnych zadań inwestycyjnych i zakupów inwestycyjnych</t>
  </si>
  <si>
    <t>2008</t>
  </si>
  <si>
    <t>Dotacje celowe w ramach programów finansowanych z udziałem środków europejskich oraz środków, o których mowa w art.. 5 ust. 1 pkt 3 ust. 3 pkt 5 i 6 ustawy, lub płatności w ramach budżetu środków europejskich</t>
  </si>
  <si>
    <t>2339</t>
  </si>
  <si>
    <t>Dotacje celowe otrzymane od samorządu województwa na zadania bieżące realizowane na podstawie porozumień (umów) miedzy jednostkami samorządu terytorialnego</t>
  </si>
  <si>
    <t>Internaty i bursy szkolne</t>
  </si>
  <si>
    <t>01008</t>
  </si>
  <si>
    <t>Melioracje wodne</t>
  </si>
  <si>
    <t xml:space="preserve">Dotacje celowe z budżetu na finansownie lub dofinansowanie zadań zleconych do realizacji pozostałym jednostkom niezaliczanym do sektora finansów publicznych </t>
  </si>
  <si>
    <t>75404</t>
  </si>
  <si>
    <t>Wpłaty jednostek na państwowy fundusz celowy, o których mowa w art. 13 ust. 3, 4a i 4e ustawy z dnia  6 kwietnia 1990 o Policji, wpłaty, o których mowa w art. 8a ust. 1 ustawy z dnia 12 października 1990 r. o Straży Granicznej, oraz wpłaty, o których mowa w art. 19b-19d i 19g ustawy z dnia 24 sierpnia 1991 r. o Państwowej Straży Pożarnej</t>
  </si>
  <si>
    <t>90005</t>
  </si>
  <si>
    <t>Ochrona powietrza atmosferycznego i klimatu</t>
  </si>
  <si>
    <t xml:space="preserve">Dom Dziecka im. Św. Mikołaja w Kątach Wrocławskich - placówki opiekuńczo -wychowawcze </t>
  </si>
  <si>
    <t xml:space="preserve">Dom Dziecka im. Św. Mikołaja w Kątach Wrocławskich - mieszkanie chronione </t>
  </si>
  <si>
    <t xml:space="preserve">Dotacje celowe udzielane zgodnie z przepisami ustawy o działalności pożytku publicznego i o wolontariacie, na realizację zadań publicznych w zakresie  kultury </t>
  </si>
  <si>
    <t xml:space="preserve">Dotacje celowe udzielane zgodnie z przepisami ustawy o działalności pożytku publicznego i o wolontariacie, na realizację zadań publicznych w zakresie  kultury fizycznej </t>
  </si>
  <si>
    <t>2830</t>
  </si>
  <si>
    <t xml:space="preserve">Dotacje celowe dla Gminnych Spółek Wodnych: Czernica, Długołęka, Kąty Wrocławskie, Kobierzyce, Sobótka, Św. Katarzyna, Żórawina, Jordanów Śląski. - wykananie konserwacji rowów melioracyjnych: </t>
  </si>
  <si>
    <t>RAZEM:</t>
  </si>
  <si>
    <t xml:space="preserve">Obiekty sportowe </t>
  </si>
  <si>
    <t>Komendy Wojewódzkie Policji</t>
  </si>
  <si>
    <t>0690 -0830  0920 - 2400</t>
  </si>
  <si>
    <t>Załącznik nr 19</t>
  </si>
  <si>
    <t>Załącznik nr 20</t>
  </si>
  <si>
    <t>Pozostałe zadania w zakresie polityki społecznej</t>
  </si>
  <si>
    <t xml:space="preserve">Razem: </t>
  </si>
  <si>
    <t>6430</t>
  </si>
  <si>
    <t>Dotacje celowe otrzymane z budżetu państwa na realizację inwestycji i zakupów inwestycyjnych własnych powiatu</t>
  </si>
  <si>
    <t>2360</t>
  </si>
  <si>
    <t>Dochody jednostek samorządu terytorialnego związane z realizacją zadań z zakresu administracji rządowej oraz innyc zadań zleconych ustawami</t>
  </si>
  <si>
    <t>0690</t>
  </si>
  <si>
    <t>Wpływy z róznych opłat</t>
  </si>
  <si>
    <t>0580 - 0750 0920 - 2980</t>
  </si>
  <si>
    <t>0570 - 0580  0920</t>
  </si>
  <si>
    <t>0680 - 0970</t>
  </si>
  <si>
    <t>0580 - 0970</t>
  </si>
  <si>
    <t>0680-0970</t>
  </si>
  <si>
    <t>-</t>
  </si>
  <si>
    <t>0570</t>
  </si>
  <si>
    <t>Wpływy z różnych opłat</t>
  </si>
  <si>
    <t>Grzywny, mandaty i inne kary pieniężne od osób fizycznych</t>
  </si>
  <si>
    <t>0750</t>
  </si>
  <si>
    <t>Dochody z najmu i dzierżawy składników majątkowych Skarbu Państwa, jednostek samod\rządu terytorialnego lub innych jednostek zaliczanych do sektora finansów publicznych oraz innych umów o podobnym charakterze</t>
  </si>
  <si>
    <t xml:space="preserve">Drogi publiczne powiatowe </t>
  </si>
  <si>
    <t>Dotacje celowe otrzymane z budżetu państwa na realizację inwestycji i zakupów inwestycyjnych  własnych powiatu</t>
  </si>
  <si>
    <t xml:space="preserve"> </t>
  </si>
  <si>
    <t xml:space="preserve">Pozostałe dochody </t>
  </si>
  <si>
    <t>Działalność usługowa                                    -Ośrodki dokumentacji geodezyjnej i kartograficznej</t>
  </si>
  <si>
    <t>Administracja publiczna                        - Starostwa powiatowe</t>
  </si>
  <si>
    <t xml:space="preserve">Administracja publiczna                                 -  Pozostała działalność </t>
  </si>
  <si>
    <t xml:space="preserve"> Dochody od osób prawnych, od osób fizycznych i od innych jednostek nie posiadających osobowości prawnej                       - Udziały powiatów w podatkach stanowiących dochód budżetu państw                                            </t>
  </si>
  <si>
    <t>podatek od osób fizycznych</t>
  </si>
  <si>
    <t>podatek od osób prawnych</t>
  </si>
  <si>
    <t>Oświata i wychowanie                                          -Szkoły podstawowe specjalne</t>
  </si>
  <si>
    <t>Oświata i wychowanie                                          -Gimnazja specjalne</t>
  </si>
  <si>
    <t>Pomoc społeczna                                          -  Placówki opiekuńczo - wychowawcze</t>
  </si>
  <si>
    <t>Edukacyjna opieka wychowawcza                                    - Internaty i bursy szkolne</t>
  </si>
  <si>
    <t>Gospodarka komunalna i ochrona środowiska                                                    - Wpływy i wydatki związane z gromadzeniem środków z opłat i kar za korzystanie ze środowiska</t>
  </si>
  <si>
    <t xml:space="preserve">Wpływy z administracyjnych kar pieniężnych za nieprzestrzeganie warunków okreslonych w pozwoleniach </t>
  </si>
  <si>
    <t xml:space="preserve">Wpływy z tytułu opłat za korzystanie ze środowiska </t>
  </si>
  <si>
    <t xml:space="preserve">Kultura i ochrona dziedzictwa narodowego                                                     -  Pozostałe zadania w zakresie kultury </t>
  </si>
  <si>
    <t>Kultura fizyczna                                       - Obiekty sportowe</t>
  </si>
  <si>
    <t>Dochody jednostek samorządu terytorialnego związane z realizacją zadań z zakresu administracji rządowej oraz innych zadań zleconych ustawami</t>
  </si>
  <si>
    <t xml:space="preserve">wpływy z różnych opłat </t>
  </si>
  <si>
    <t>Działalność usługowa                                    -Ośrodki dokumentacji                   - Nadzór bodowlany</t>
  </si>
  <si>
    <t>0580-0750 0920-0970 2980</t>
  </si>
  <si>
    <t>0570-0580     0920</t>
  </si>
  <si>
    <r>
      <t xml:space="preserve">Dochody od osób prawnych, od osób fizycznych i od innych jednostek nie posiadających osobowości prawnej  </t>
    </r>
    <r>
      <rPr>
        <b/>
        <sz val="10"/>
        <rFont val="Arial CE"/>
        <family val="0"/>
      </rPr>
      <t xml:space="preserve">                                                     -  Wpływy z innych opłat stanowiących dochody jednostek samorządu terytorialnego na podstawie ustaw</t>
    </r>
  </si>
  <si>
    <t>Oświata i wychowanie                                    -Dokształcanie i doskonalenie nauczycieli</t>
  </si>
  <si>
    <t xml:space="preserve">0680 - 0970 </t>
  </si>
  <si>
    <t xml:space="preserve">        -</t>
  </si>
  <si>
    <t xml:space="preserve">                                        Załącznik nr 21</t>
  </si>
  <si>
    <t>4178-4179</t>
  </si>
  <si>
    <t>75411</t>
  </si>
  <si>
    <t>Komendy powiatowe Państwowej Straży Pożarnej</t>
  </si>
  <si>
    <t xml:space="preserve">Pozostałe zadania w zakresie polityki społecznej </t>
  </si>
  <si>
    <t>85419</t>
  </si>
  <si>
    <t>Ośrodki rewalidacyjno - wychowawcze</t>
  </si>
  <si>
    <t>Koszty emisji samorządowych papierów wartościowychoraz inne opłaty i prowizje</t>
  </si>
  <si>
    <t>Składki na ubezpieczenuia zdrowotne oraz świadczenia dla osób nieobjętych obowiązkiem ubezpieczenia zdrowotnego</t>
  </si>
  <si>
    <t>Dotacja celowa z budżetu samorządu terytorialnego, udzielone w trybieart. 221 ustawy, na finansowanie lub dofinansowanie zadań zleconych do realizacji organizacjom prowadzacym działalność pożytku publicznego</t>
  </si>
  <si>
    <t xml:space="preserve">Dotacje celowe dla powiatu (Miasto Wrocław)    dotyczące realizacji projektu partnerskiego  w ramach Programu Operacyjnego Pomoc Techniczna na lata 2007 2013 pn. " Studium spójnosci funkcjonalnej we Wrocławskim Obszarze Fukcjonalnym" </t>
  </si>
  <si>
    <t xml:space="preserve">Ośrodek Rewalidacyjno - Wychowawczy w Wierzbicach </t>
  </si>
  <si>
    <t>4270-4610</t>
  </si>
  <si>
    <t>4118-4119 4128-4129</t>
  </si>
  <si>
    <t>4140               4210-4700</t>
  </si>
  <si>
    <t>4010-4020</t>
  </si>
  <si>
    <t xml:space="preserve"> 4140                       4210-4700</t>
  </si>
  <si>
    <t>4210-4610</t>
  </si>
  <si>
    <t xml:space="preserve"> 4210-4700</t>
  </si>
  <si>
    <t>4117-4119    4127-4129</t>
  </si>
  <si>
    <t>4177-4179</t>
  </si>
  <si>
    <t>4217-4369</t>
  </si>
  <si>
    <t xml:space="preserve">   4140                 4210-4700</t>
  </si>
  <si>
    <t xml:space="preserve"> 4260-4440</t>
  </si>
  <si>
    <t>4140                4210-4700</t>
  </si>
  <si>
    <t>4300-4700</t>
  </si>
  <si>
    <t>4018-4019</t>
  </si>
  <si>
    <t>Załącznik nr 13</t>
  </si>
  <si>
    <t>4017-4019</t>
  </si>
  <si>
    <t xml:space="preserve">Zestawienie wydatków w dziale 750                                                                                                                                            Administracja publiczna za I półrocze 2015 roku                                                           </t>
  </si>
  <si>
    <t xml:space="preserve"> 4190, 4210-4700</t>
  </si>
  <si>
    <t>4047-4049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</si>
  <si>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</si>
  <si>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</si>
  <si>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01095</t>
  </si>
  <si>
    <t>60095</t>
  </si>
  <si>
    <t>4300, 4430</t>
  </si>
  <si>
    <t>4048-4049</t>
  </si>
  <si>
    <t xml:space="preserve">4308-4309  </t>
  </si>
  <si>
    <t>Opłaty na rzecz budżetów jednostek samorządu terytorialnego</t>
  </si>
  <si>
    <t>Wpłaty jednostek na państwowy fundusz celowy na finansowanie lub dofinansowanie zadań inwestycyjnych</t>
  </si>
  <si>
    <t>Zwrot do budżetu państwa nienależnie pobranej subwencji ogólnej za lata poprzednie</t>
  </si>
  <si>
    <t>Zestawienie wykonania wydatków za I półrocze 2015 roku</t>
  </si>
  <si>
    <t>85195</t>
  </si>
  <si>
    <t>4270-4430</t>
  </si>
  <si>
    <t>Zadania w zakresie przeciwdziałania przemocy w rodzinie</t>
  </si>
  <si>
    <t>85205</t>
  </si>
  <si>
    <t>4190, 4210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</si>
  <si>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I półrocze  2015 roku                                                         </t>
  </si>
  <si>
    <t>Zestawienie wydatków majątkowych  za I półrocze 2015 roku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</si>
  <si>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I półrocze 2015 roku                                                          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</si>
  <si>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I półrocze 2015 roku</t>
  </si>
  <si>
    <t>Zestawienie  dochodów i wydatków rachunku dochodów                samorządowych jednostek oświatowych                                                                                                                                                                                                       za I półrocze 2015 roku</t>
  </si>
  <si>
    <t>Zestawienia z wykonania dotacji udzielanych z budżetu  Powiatu                    za  I półrocze 2015 roku</t>
  </si>
  <si>
    <t>Pozostała działajność</t>
  </si>
  <si>
    <t xml:space="preserve">Zestawienie wydatków z tytułu zadań zleconych administracji rządowej                                                                                              za I półrocze  2015 roku                                 </t>
  </si>
  <si>
    <t>Zestawienie wykonania dochodów za I półrocze 2015 roku</t>
  </si>
  <si>
    <t>Dotacja celowa otrzymana z tytułu pomocy finansowej udzielanej między jednostkami samorządu terytorialnego na dofinansowanie własnych zadań bieżących</t>
  </si>
  <si>
    <t>0580, 0920 - 0970  2980</t>
  </si>
  <si>
    <t>0900-0970</t>
  </si>
  <si>
    <t>85324</t>
  </si>
  <si>
    <t>Państwowy Fundusz Rehabilitacji Osób Niepełnosprawnych</t>
  </si>
  <si>
    <t>Wpływy i wydatki związane z gromadzeniem środków z opłat i kar za korzystanie ze środowiska</t>
  </si>
  <si>
    <t>0580</t>
  </si>
  <si>
    <t>0920-0970, 2980</t>
  </si>
  <si>
    <t>Zestawienie wykonania dochodów z zakresu zadań zleconych administracji rządowej                                                                                    za I półrocze 2015 roku</t>
  </si>
  <si>
    <t>Zadania w zakresie przeciwdziałania przemocy             w rodzinie</t>
  </si>
  <si>
    <t>Zestawienie wykonania dochodów z tytułu subwencji                                                                                    za I półrocze 2015 roku</t>
  </si>
  <si>
    <t>Zestawienie wykonania dochodów z tytułu dotacji celowych otrzymanych z powiatu                 za I półrocze 2015 roku</t>
  </si>
  <si>
    <t>Zestawienie wykonania dochodów z tytułu dotacji celowch otrzymanych od samorządu województwa                                                                                                                                                   za I półrocze 2015 roku</t>
  </si>
  <si>
    <t xml:space="preserve">Placówki opiekunczo - wychowawcze </t>
  </si>
  <si>
    <t>Zestawienie wykonania dochodów  otrzymanych  od pozostałych jednostek zaliczanych  do sektora finansów publicznych na realizację zadań bieżących                                                                               jednostek zaliczanych do sektora finansów publicznych                                                                      za I półrocze 2015 rok.</t>
  </si>
  <si>
    <t>Zestawienie wykonania dochodów z tytułu dotacji celowych otrzymanych w ramach programów finansowanych z udziałem środków europejskich i środków z funduszy strukturalnych                                                                                                                                                   za I półrocze 2015 roku</t>
  </si>
  <si>
    <t>0580, 0920-0970, 2980</t>
  </si>
  <si>
    <t>0690-0830              0920-2400</t>
  </si>
  <si>
    <t>Pomoc społeczna                                            - Rodziny zastępcze</t>
  </si>
  <si>
    <t>Gospodarka komunalna i ochrona środowiska                                                    - Pozostała działalność</t>
  </si>
  <si>
    <t>Zestawienie dochodów własnych  za I półrocze 2015 roku</t>
  </si>
  <si>
    <t xml:space="preserve">Zestawienie wykonania dochodów majątkowych                                                                                                                                          za I półrocze  2015 roku </t>
  </si>
  <si>
    <t>0920 - 0970</t>
  </si>
  <si>
    <t>0920 - 2400</t>
  </si>
  <si>
    <t xml:space="preserve">0470-0750  0920, 0970 </t>
  </si>
  <si>
    <t>0470-0750   0920, 0970</t>
  </si>
  <si>
    <t>4190       4210-4300</t>
  </si>
  <si>
    <t>4190,     4210-4440</t>
  </si>
  <si>
    <t>4190,    4210-4440</t>
  </si>
  <si>
    <t>4190,   4210-4300</t>
  </si>
  <si>
    <t>4190,         4210-4440</t>
  </si>
  <si>
    <t xml:space="preserve"> 4190,                   4210-4700</t>
  </si>
  <si>
    <t>4190,       4210-4440</t>
  </si>
  <si>
    <t xml:space="preserve"> 4190,      4210-4700</t>
  </si>
  <si>
    <t>4190,    4210-4300</t>
  </si>
  <si>
    <t xml:space="preserve">4300-4610   </t>
  </si>
  <si>
    <t>411-4120</t>
  </si>
  <si>
    <t>Zestawienie wykonania dochodów z tytułu dotacji celowych otrzymanych z budżetu państwa na realizację inwestycyjnych zadań  własnych  powiatu                                                                                                                                 za I półrocze 2015 roku</t>
  </si>
  <si>
    <t>Zestawienie wykonania dochodów z tytułu dotacji celowych - pomocy finansowej otrzymanych z gmin, województwa                                                                                                                                           za I półrocze 2015 roku</t>
  </si>
  <si>
    <t>Zestawienie wykonania dochodów z tytułu wpływów z wpłat gmin na rzecz jednostki samorządu terytorialnego na dofinansownie zadań                                                                      bieżących  za I półrocze 2015 roku</t>
  </si>
  <si>
    <t>0920-2400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</si>
</sst>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1" fontId="2" fillId="0" borderId="1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4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1" fontId="2" fillId="24" borderId="15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41" fontId="2" fillId="24" borderId="14" xfId="0" applyNumberFormat="1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43" fontId="2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/>
    </xf>
    <xf numFmtId="41" fontId="3" fillId="24" borderId="15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3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24" borderId="13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41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5" fillId="24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72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  <xf numFmtId="43" fontId="3" fillId="24" borderId="13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41" fontId="2" fillId="0" borderId="14" xfId="0" applyNumberFormat="1" applyFont="1" applyBorder="1" applyAlignment="1">
      <alignment horizontal="center"/>
    </xf>
    <xf numFmtId="41" fontId="2" fillId="0" borderId="2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1" fontId="2" fillId="24" borderId="14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43" fontId="3" fillId="24" borderId="14" xfId="0" applyNumberFormat="1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49" fontId="16" fillId="2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/>
    </xf>
    <xf numFmtId="0" fontId="8" fillId="24" borderId="13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24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1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1" fontId="14" fillId="0" borderId="13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left" vertical="center" wrapText="1"/>
    </xf>
    <xf numFmtId="9" fontId="3" fillId="24" borderId="0" xfId="52" applyFont="1" applyFill="1" applyBorder="1" applyAlignment="1">
      <alignment/>
    </xf>
    <xf numFmtId="0" fontId="0" fillId="24" borderId="13" xfId="0" applyFill="1" applyBorder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49" fontId="2" fillId="0" borderId="30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7"/>
  <sheetViews>
    <sheetView zoomScalePageLayoutView="0" workbookViewId="0" topLeftCell="A1">
      <pane xSplit="7" ySplit="3" topLeftCell="H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J18" sqref="J18"/>
    </sheetView>
  </sheetViews>
  <sheetFormatPr defaultColWidth="9.00390625" defaultRowHeight="12.75"/>
  <cols>
    <col min="1" max="1" width="7.625" style="1" customWidth="1"/>
    <col min="2" max="2" width="10.125" style="1" customWidth="1"/>
    <col min="3" max="3" width="7.375" style="1" customWidth="1"/>
    <col min="4" max="4" width="31.25390625" style="1" customWidth="1"/>
    <col min="5" max="5" width="21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81" t="s">
        <v>0</v>
      </c>
      <c r="G1" s="382"/>
    </row>
    <row r="2" spans="1:7" ht="94.5" customHeight="1" thickBot="1">
      <c r="A2" s="380" t="s">
        <v>406</v>
      </c>
      <c r="B2" s="380"/>
      <c r="C2" s="380"/>
      <c r="D2" s="380"/>
      <c r="E2" s="380"/>
      <c r="F2" s="380"/>
      <c r="G2" s="380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21" customHeight="1">
      <c r="A4" s="45" t="s">
        <v>8</v>
      </c>
      <c r="B4" s="9"/>
      <c r="C4" s="10"/>
      <c r="D4" s="11" t="s">
        <v>10</v>
      </c>
      <c r="E4" s="12">
        <f>E5+E6</f>
        <v>78873</v>
      </c>
      <c r="F4" s="12">
        <f>F5+F6</f>
        <v>34433</v>
      </c>
      <c r="G4" s="21">
        <f>F4/E4%</f>
        <v>43.65625752792464</v>
      </c>
    </row>
    <row r="5" spans="1:7" ht="45">
      <c r="A5" s="6"/>
      <c r="B5" s="14" t="s">
        <v>9</v>
      </c>
      <c r="C5" s="6">
        <v>2110</v>
      </c>
      <c r="D5" s="5" t="s">
        <v>125</v>
      </c>
      <c r="E5" s="7">
        <v>10000</v>
      </c>
      <c r="F5" s="7">
        <v>0</v>
      </c>
      <c r="G5" s="6"/>
    </row>
    <row r="6" spans="1:7" ht="15">
      <c r="A6" s="6"/>
      <c r="B6" s="14" t="s">
        <v>375</v>
      </c>
      <c r="C6" s="6">
        <v>2110</v>
      </c>
      <c r="D6" s="5" t="s">
        <v>41</v>
      </c>
      <c r="E6" s="7">
        <v>68873</v>
      </c>
      <c r="F6" s="7">
        <v>34433</v>
      </c>
      <c r="G6" s="6"/>
    </row>
    <row r="7" spans="1:7" s="13" customFormat="1" ht="15.75">
      <c r="A7" s="25" t="s">
        <v>57</v>
      </c>
      <c r="B7" s="15"/>
      <c r="C7" s="20"/>
      <c r="D7" s="19" t="s">
        <v>70</v>
      </c>
      <c r="E7" s="18">
        <f>E8</f>
        <v>1665</v>
      </c>
      <c r="F7" s="18">
        <f>F8</f>
        <v>833</v>
      </c>
      <c r="G7" s="23">
        <f>F7/E7%</f>
        <v>50.030030030030034</v>
      </c>
    </row>
    <row r="8" spans="1:7" ht="15">
      <c r="A8" s="6"/>
      <c r="B8" s="14" t="s">
        <v>376</v>
      </c>
      <c r="C8" s="6">
        <v>2110</v>
      </c>
      <c r="D8" s="5" t="s">
        <v>41</v>
      </c>
      <c r="E8" s="7">
        <v>1665</v>
      </c>
      <c r="F8" s="7">
        <v>833</v>
      </c>
      <c r="G8" s="6"/>
    </row>
    <row r="9" spans="1:7" s="13" customFormat="1" ht="31.5">
      <c r="A9" s="25" t="s">
        <v>11</v>
      </c>
      <c r="B9" s="15"/>
      <c r="C9" s="20"/>
      <c r="D9" s="19" t="s">
        <v>13</v>
      </c>
      <c r="E9" s="18">
        <f>E10</f>
        <v>447590</v>
      </c>
      <c r="F9" s="18">
        <f>F10</f>
        <v>223565</v>
      </c>
      <c r="G9" s="23">
        <f>F9/E9%</f>
        <v>49.94861368663286</v>
      </c>
    </row>
    <row r="10" spans="1:7" ht="30">
      <c r="A10" s="14"/>
      <c r="B10" s="14" t="s">
        <v>12</v>
      </c>
      <c r="C10" s="6">
        <v>2110</v>
      </c>
      <c r="D10" s="5" t="s">
        <v>14</v>
      </c>
      <c r="E10" s="7">
        <v>447590</v>
      </c>
      <c r="F10" s="7">
        <v>223565</v>
      </c>
      <c r="G10" s="24"/>
    </row>
    <row r="11" spans="1:7" s="13" customFormat="1" ht="20.25" customHeight="1">
      <c r="A11" s="25" t="s">
        <v>15</v>
      </c>
      <c r="B11" s="25"/>
      <c r="C11" s="20"/>
      <c r="D11" s="17" t="s">
        <v>16</v>
      </c>
      <c r="E11" s="18">
        <f>E12+E13+E14+E15</f>
        <v>909218</v>
      </c>
      <c r="F11" s="18">
        <f>F12+F13+F14+F15</f>
        <v>390627</v>
      </c>
      <c r="G11" s="23">
        <f>F11/E11%</f>
        <v>42.96296377766388</v>
      </c>
    </row>
    <row r="12" spans="1:7" s="13" customFormat="1" ht="30">
      <c r="A12" s="14"/>
      <c r="B12" s="14" t="s">
        <v>126</v>
      </c>
      <c r="C12" s="6">
        <v>2110</v>
      </c>
      <c r="D12" s="5" t="s">
        <v>127</v>
      </c>
      <c r="E12" s="7">
        <v>298000</v>
      </c>
      <c r="F12" s="7">
        <v>148980</v>
      </c>
      <c r="G12" s="24"/>
    </row>
    <row r="13" spans="1:7" ht="45">
      <c r="A13" s="14"/>
      <c r="B13" s="14" t="s">
        <v>17</v>
      </c>
      <c r="C13" s="6">
        <v>2110</v>
      </c>
      <c r="D13" s="5" t="s">
        <v>18</v>
      </c>
      <c r="E13" s="7">
        <v>160000</v>
      </c>
      <c r="F13" s="7">
        <v>4000</v>
      </c>
      <c r="G13" s="24"/>
    </row>
    <row r="14" spans="1:7" ht="30">
      <c r="A14" s="14"/>
      <c r="B14" s="14" t="s">
        <v>19</v>
      </c>
      <c r="C14" s="6">
        <v>2110</v>
      </c>
      <c r="D14" s="27" t="s">
        <v>20</v>
      </c>
      <c r="E14" s="7">
        <v>41311</v>
      </c>
      <c r="F14" s="7">
        <v>18000</v>
      </c>
      <c r="G14" s="24"/>
    </row>
    <row r="15" spans="1:7" ht="22.5" customHeight="1">
      <c r="A15" s="14"/>
      <c r="B15" s="14" t="s">
        <v>21</v>
      </c>
      <c r="C15" s="6">
        <v>2110</v>
      </c>
      <c r="D15" s="235" t="s">
        <v>22</v>
      </c>
      <c r="E15" s="7">
        <v>409907</v>
      </c>
      <c r="F15" s="7">
        <v>219647</v>
      </c>
      <c r="G15" s="24"/>
    </row>
    <row r="16" spans="1:7" s="13" customFormat="1" ht="15.75">
      <c r="A16" s="25" t="s">
        <v>23</v>
      </c>
      <c r="B16" s="25"/>
      <c r="C16" s="20"/>
      <c r="D16" s="19" t="s">
        <v>24</v>
      </c>
      <c r="E16" s="18">
        <f>E17</f>
        <v>39000</v>
      </c>
      <c r="F16" s="18">
        <f>F17</f>
        <v>39000</v>
      </c>
      <c r="G16" s="23">
        <f>F16/E16%</f>
        <v>100</v>
      </c>
    </row>
    <row r="17" spans="1:7" ht="15">
      <c r="A17" s="14"/>
      <c r="B17" s="14" t="s">
        <v>25</v>
      </c>
      <c r="C17" s="6">
        <v>2110</v>
      </c>
      <c r="D17" s="8" t="s">
        <v>26</v>
      </c>
      <c r="E17" s="7">
        <v>39000</v>
      </c>
      <c r="F17" s="7">
        <v>39000</v>
      </c>
      <c r="G17" s="24"/>
    </row>
    <row r="18" spans="1:7" ht="48.75" customHeight="1">
      <c r="A18" s="25" t="s">
        <v>100</v>
      </c>
      <c r="B18" s="25"/>
      <c r="C18" s="20"/>
      <c r="D18" s="19" t="s">
        <v>101</v>
      </c>
      <c r="E18" s="18">
        <f>E19+E20</f>
        <v>10737</v>
      </c>
      <c r="F18" s="18">
        <f>F19+F20</f>
        <v>6870</v>
      </c>
      <c r="G18" s="23">
        <f>F18/E18%</f>
        <v>63.984353171276894</v>
      </c>
    </row>
    <row r="19" spans="1:7" ht="24.75" customHeight="1">
      <c r="A19" s="14"/>
      <c r="B19" s="14" t="s">
        <v>179</v>
      </c>
      <c r="C19" s="6">
        <v>2110</v>
      </c>
      <c r="D19" s="5" t="s">
        <v>180</v>
      </c>
      <c r="E19" s="7">
        <v>3000</v>
      </c>
      <c r="F19" s="7">
        <v>3000</v>
      </c>
      <c r="G19" s="24"/>
    </row>
    <row r="20" spans="1:7" ht="15">
      <c r="A20" s="6"/>
      <c r="B20" s="14" t="s">
        <v>119</v>
      </c>
      <c r="C20" s="6">
        <v>2110</v>
      </c>
      <c r="D20" s="5" t="s">
        <v>41</v>
      </c>
      <c r="E20" s="7">
        <v>7737</v>
      </c>
      <c r="F20" s="7">
        <v>3870</v>
      </c>
      <c r="G20" s="6"/>
    </row>
    <row r="21" spans="1:7" s="13" customFormat="1" ht="15.75">
      <c r="A21" s="25" t="s">
        <v>27</v>
      </c>
      <c r="B21" s="25"/>
      <c r="C21" s="20"/>
      <c r="D21" s="17" t="s">
        <v>28</v>
      </c>
      <c r="E21" s="18">
        <f>E22+E23</f>
        <v>12876071</v>
      </c>
      <c r="F21" s="18">
        <f>F22+F23</f>
        <v>4215321</v>
      </c>
      <c r="G21" s="23">
        <f>F21/E21%</f>
        <v>32.73763401894879</v>
      </c>
    </row>
    <row r="22" spans="1:7" ht="87.75" customHeight="1">
      <c r="A22" s="14"/>
      <c r="B22" s="14" t="s">
        <v>29</v>
      </c>
      <c r="C22" s="6">
        <v>2110</v>
      </c>
      <c r="D22" s="5" t="s">
        <v>123</v>
      </c>
      <c r="E22" s="7">
        <v>12870071</v>
      </c>
      <c r="F22" s="7">
        <v>4212321</v>
      </c>
      <c r="G22" s="24"/>
    </row>
    <row r="23" spans="1:7" ht="15">
      <c r="A23" s="6"/>
      <c r="B23" s="14" t="s">
        <v>384</v>
      </c>
      <c r="C23" s="6">
        <v>2110</v>
      </c>
      <c r="D23" s="5" t="s">
        <v>41</v>
      </c>
      <c r="E23" s="7">
        <v>6000</v>
      </c>
      <c r="F23" s="7">
        <v>3000</v>
      </c>
      <c r="G23" s="6"/>
    </row>
    <row r="24" spans="1:7" ht="30" customHeight="1">
      <c r="A24" s="70" t="s">
        <v>102</v>
      </c>
      <c r="B24" s="70"/>
      <c r="C24" s="71"/>
      <c r="D24" s="73" t="s">
        <v>103</v>
      </c>
      <c r="E24" s="72">
        <f>E25</f>
        <v>7750</v>
      </c>
      <c r="F24" s="72">
        <f>F25</f>
        <v>7750</v>
      </c>
      <c r="G24" s="79">
        <f>F24/E24%</f>
        <v>100</v>
      </c>
    </row>
    <row r="25" spans="1:7" ht="49.5" customHeight="1">
      <c r="A25" s="14"/>
      <c r="B25" s="14" t="s">
        <v>387</v>
      </c>
      <c r="C25" s="6">
        <v>2110</v>
      </c>
      <c r="D25" s="5" t="s">
        <v>407</v>
      </c>
      <c r="E25" s="7">
        <v>7750</v>
      </c>
      <c r="F25" s="7">
        <v>7750</v>
      </c>
      <c r="G25" s="24"/>
    </row>
    <row r="26" spans="1:7" s="13" customFormat="1" ht="26.25" customHeight="1" thickBot="1">
      <c r="A26" s="383" t="s">
        <v>34</v>
      </c>
      <c r="B26" s="384"/>
      <c r="C26" s="384"/>
      <c r="D26" s="385"/>
      <c r="E26" s="52">
        <f>E4+E7+E9+E11+E16+E18+E21+E24</f>
        <v>14370904</v>
      </c>
      <c r="F26" s="52">
        <f>F4+F7+F9+F11+F16+F18+F21+F24</f>
        <v>4918399</v>
      </c>
      <c r="G26" s="53">
        <f>F26/E26%</f>
        <v>34.22470152190843</v>
      </c>
    </row>
    <row r="27" spans="1:7" ht="15">
      <c r="A27" s="30"/>
      <c r="B27" s="30"/>
      <c r="C27" s="31"/>
      <c r="D27" s="32"/>
      <c r="E27" s="33"/>
      <c r="F27" s="33"/>
      <c r="G27" s="34"/>
    </row>
  </sheetData>
  <sheetProtection/>
  <mergeCells count="3">
    <mergeCell ref="A2:G2"/>
    <mergeCell ref="F1:G1"/>
    <mergeCell ref="A26:D26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26" max="6" man="1"/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G6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13.75390625" style="149" bestFit="1" customWidth="1"/>
    <col min="4" max="4" width="31.125" style="1" bestFit="1" customWidth="1"/>
    <col min="5" max="6" width="20.75390625" style="1" bestFit="1" customWidth="1"/>
    <col min="7" max="7" width="12.375" style="22" bestFit="1" customWidth="1"/>
    <col min="8" max="16384" width="9.125" style="1" customWidth="1"/>
  </cols>
  <sheetData>
    <row r="1" spans="6:7" ht="39" customHeight="1">
      <c r="F1" s="381" t="s">
        <v>240</v>
      </c>
      <c r="G1" s="382"/>
    </row>
    <row r="2" spans="1:7" ht="81" customHeight="1" thickBot="1">
      <c r="A2" s="380" t="s">
        <v>418</v>
      </c>
      <c r="B2" s="380"/>
      <c r="C2" s="380"/>
      <c r="D2" s="380"/>
      <c r="E2" s="380"/>
      <c r="F2" s="380"/>
      <c r="G2" s="380"/>
    </row>
    <row r="3" spans="1:7" s="76" customFormat="1" ht="28.5" customHeight="1">
      <c r="A3" s="242" t="s">
        <v>1</v>
      </c>
      <c r="B3" s="243" t="s">
        <v>2</v>
      </c>
      <c r="C3" s="244" t="s">
        <v>3</v>
      </c>
      <c r="D3" s="245" t="s">
        <v>4</v>
      </c>
      <c r="E3" s="245" t="s">
        <v>5</v>
      </c>
      <c r="F3" s="245" t="s">
        <v>6</v>
      </c>
      <c r="G3" s="246" t="s">
        <v>7</v>
      </c>
    </row>
    <row r="4" spans="1:7" ht="47.25">
      <c r="A4" s="247">
        <v>600</v>
      </c>
      <c r="B4" s="247">
        <v>60014</v>
      </c>
      <c r="C4" s="241"/>
      <c r="D4" s="73" t="s">
        <v>59</v>
      </c>
      <c r="E4" s="248">
        <f>E5</f>
        <v>0</v>
      </c>
      <c r="F4" s="365">
        <f>F5</f>
        <v>11741</v>
      </c>
      <c r="G4" s="267" t="s">
        <v>307</v>
      </c>
    </row>
    <row r="5" spans="1:7" ht="15.75">
      <c r="A5" s="70"/>
      <c r="B5" s="70"/>
      <c r="C5" s="204" t="s">
        <v>305</v>
      </c>
      <c r="D5" s="5" t="s">
        <v>316</v>
      </c>
      <c r="E5" s="7"/>
      <c r="F5" s="213">
        <v>11741</v>
      </c>
      <c r="G5" s="267" t="s">
        <v>307</v>
      </c>
    </row>
    <row r="6" spans="1:7" ht="63">
      <c r="A6" s="250" t="s">
        <v>11</v>
      </c>
      <c r="B6" s="250" t="s">
        <v>12</v>
      </c>
      <c r="C6" s="252"/>
      <c r="D6" s="253" t="s">
        <v>110</v>
      </c>
      <c r="E6" s="254">
        <f>E7+E8+E9</f>
        <v>9006570</v>
      </c>
      <c r="F6" s="254">
        <f>F7+F8+F9</f>
        <v>1868371</v>
      </c>
      <c r="G6" s="249">
        <f>F6/E6%</f>
        <v>20.74453426776231</v>
      </c>
    </row>
    <row r="7" spans="1:7" ht="25.5">
      <c r="A7" s="371"/>
      <c r="B7" s="371"/>
      <c r="C7" s="256" t="s">
        <v>422</v>
      </c>
      <c r="D7" s="266" t="s">
        <v>316</v>
      </c>
      <c r="E7" s="213"/>
      <c r="F7" s="213">
        <v>70432</v>
      </c>
      <c r="G7" s="267" t="s">
        <v>307</v>
      </c>
    </row>
    <row r="8" spans="1:7" ht="63.75">
      <c r="A8" s="397"/>
      <c r="B8" s="399"/>
      <c r="C8" s="256">
        <v>2360</v>
      </c>
      <c r="D8" s="266" t="s">
        <v>332</v>
      </c>
      <c r="E8" s="213">
        <v>881000</v>
      </c>
      <c r="F8" s="213">
        <v>807371</v>
      </c>
      <c r="G8" s="267">
        <f>F8/E8%</f>
        <v>91.64256526674234</v>
      </c>
    </row>
    <row r="9" spans="1:7" ht="54" customHeight="1">
      <c r="A9" s="398"/>
      <c r="B9" s="396"/>
      <c r="C9" s="251" t="s">
        <v>176</v>
      </c>
      <c r="D9" s="36" t="s">
        <v>206</v>
      </c>
      <c r="E9" s="213">
        <v>8125570</v>
      </c>
      <c r="F9" s="213">
        <v>990568</v>
      </c>
      <c r="G9" s="267">
        <f>F9/E9%</f>
        <v>12.190750925781208</v>
      </c>
    </row>
    <row r="10" spans="1:7" s="13" customFormat="1" ht="63">
      <c r="A10" s="198" t="s">
        <v>15</v>
      </c>
      <c r="B10" s="198" t="s">
        <v>126</v>
      </c>
      <c r="C10" s="251"/>
      <c r="D10" s="253" t="s">
        <v>317</v>
      </c>
      <c r="E10" s="257">
        <f>E11+E12</f>
        <v>2300000</v>
      </c>
      <c r="F10" s="257">
        <f>F11+F12</f>
        <v>1205395</v>
      </c>
      <c r="G10" s="249">
        <f>F10/E10%</f>
        <v>52.408478260869565</v>
      </c>
    </row>
    <row r="11" spans="1:7" s="13" customFormat="1" ht="30" customHeight="1">
      <c r="A11" s="371"/>
      <c r="B11" s="371"/>
      <c r="C11" s="251" t="s">
        <v>300</v>
      </c>
      <c r="D11" s="268" t="s">
        <v>333</v>
      </c>
      <c r="E11" s="269">
        <v>2300000</v>
      </c>
      <c r="F11" s="269">
        <v>1200105</v>
      </c>
      <c r="G11" s="267">
        <f>F11/E11%</f>
        <v>52.17847826086957</v>
      </c>
    </row>
    <row r="12" spans="1:7" s="13" customFormat="1" ht="25.5">
      <c r="A12" s="396"/>
      <c r="B12" s="396"/>
      <c r="C12" s="256" t="s">
        <v>414</v>
      </c>
      <c r="D12" s="35" t="s">
        <v>316</v>
      </c>
      <c r="E12" s="213"/>
      <c r="F12" s="213">
        <v>5290</v>
      </c>
      <c r="G12" s="267" t="s">
        <v>307</v>
      </c>
    </row>
    <row r="13" spans="1:7" s="13" customFormat="1" ht="47.25">
      <c r="A13" s="198" t="s">
        <v>15</v>
      </c>
      <c r="B13" s="198" t="s">
        <v>21</v>
      </c>
      <c r="C13" s="256"/>
      <c r="D13" s="253" t="s">
        <v>334</v>
      </c>
      <c r="E13" s="213">
        <f>E14</f>
        <v>0</v>
      </c>
      <c r="F13" s="257">
        <f>F14</f>
        <v>229.76</v>
      </c>
      <c r="G13" s="249" t="s">
        <v>307</v>
      </c>
    </row>
    <row r="14" spans="1:7" s="13" customFormat="1" ht="63.75">
      <c r="A14" s="198"/>
      <c r="B14" s="198"/>
      <c r="C14" s="256">
        <v>2360</v>
      </c>
      <c r="D14" s="266" t="s">
        <v>332</v>
      </c>
      <c r="E14" s="213"/>
      <c r="F14" s="213">
        <v>229.76</v>
      </c>
      <c r="G14" s="267" t="s">
        <v>307</v>
      </c>
    </row>
    <row r="15" spans="1:7" s="13" customFormat="1" ht="31.5">
      <c r="A15" s="198" t="s">
        <v>23</v>
      </c>
      <c r="B15" s="198" t="s">
        <v>60</v>
      </c>
      <c r="C15" s="258"/>
      <c r="D15" s="73" t="s">
        <v>318</v>
      </c>
      <c r="E15" s="257">
        <f>E16</f>
        <v>200000</v>
      </c>
      <c r="F15" s="257">
        <f>F16</f>
        <v>203993</v>
      </c>
      <c r="G15" s="249">
        <f>F15/E15%</f>
        <v>101.9965</v>
      </c>
    </row>
    <row r="16" spans="1:7" s="13" customFormat="1" ht="38.25">
      <c r="A16" s="298"/>
      <c r="B16" s="255"/>
      <c r="C16" s="259" t="s">
        <v>335</v>
      </c>
      <c r="D16" s="5" t="s">
        <v>316</v>
      </c>
      <c r="E16" s="7">
        <v>200000</v>
      </c>
      <c r="F16" s="7">
        <v>203993</v>
      </c>
      <c r="G16" s="267">
        <f>F16/E16%</f>
        <v>101.9965</v>
      </c>
    </row>
    <row r="17" spans="1:7" s="13" customFormat="1" ht="31.5">
      <c r="A17" s="71">
        <v>750</v>
      </c>
      <c r="B17" s="70" t="s">
        <v>82</v>
      </c>
      <c r="C17" s="260"/>
      <c r="D17" s="73" t="s">
        <v>319</v>
      </c>
      <c r="E17" s="72">
        <f>E18</f>
        <v>0</v>
      </c>
      <c r="F17" s="72">
        <f>F18</f>
        <v>1098</v>
      </c>
      <c r="G17" s="267" t="s">
        <v>307</v>
      </c>
    </row>
    <row r="18" spans="1:7" ht="15.75">
      <c r="A18" s="71"/>
      <c r="B18" s="70"/>
      <c r="C18" s="204" t="s">
        <v>145</v>
      </c>
      <c r="D18" s="5" t="s">
        <v>316</v>
      </c>
      <c r="E18" s="7"/>
      <c r="F18" s="7">
        <v>1098</v>
      </c>
      <c r="G18" s="267" t="s">
        <v>307</v>
      </c>
    </row>
    <row r="19" spans="1:7" ht="138.75">
      <c r="A19" s="292">
        <v>756</v>
      </c>
      <c r="B19" s="289" t="s">
        <v>61</v>
      </c>
      <c r="C19" s="260"/>
      <c r="D19" s="261" t="s">
        <v>337</v>
      </c>
      <c r="E19" s="72">
        <f>E20+E21+E22+E23</f>
        <v>4660000</v>
      </c>
      <c r="F19" s="72">
        <f>F20+F21+F22+F23</f>
        <v>3117045</v>
      </c>
      <c r="G19" s="249">
        <f>F19/E19%</f>
        <v>66.88937768240343</v>
      </c>
    </row>
    <row r="20" spans="1:7" s="13" customFormat="1" ht="25.5">
      <c r="A20" s="293"/>
      <c r="B20" s="290"/>
      <c r="C20" s="204" t="s">
        <v>336</v>
      </c>
      <c r="D20" s="36" t="s">
        <v>316</v>
      </c>
      <c r="E20" s="7"/>
      <c r="F20" s="7">
        <v>1636</v>
      </c>
      <c r="G20" s="267" t="s">
        <v>307</v>
      </c>
    </row>
    <row r="21" spans="1:7" ht="23.25" customHeight="1">
      <c r="A21" s="293"/>
      <c r="B21" s="290"/>
      <c r="C21" s="204" t="s">
        <v>138</v>
      </c>
      <c r="D21" s="36" t="s">
        <v>139</v>
      </c>
      <c r="E21" s="7">
        <v>3400000</v>
      </c>
      <c r="F21" s="7">
        <v>1939871</v>
      </c>
      <c r="G21" s="267">
        <f aca="true" t="shared" si="0" ref="G21:G26">F21/E21%</f>
        <v>57.05502941176471</v>
      </c>
    </row>
    <row r="22" spans="1:7" ht="51">
      <c r="A22" s="294"/>
      <c r="B22" s="291"/>
      <c r="C22" s="204" t="s">
        <v>182</v>
      </c>
      <c r="D22" s="36" t="s">
        <v>183</v>
      </c>
      <c r="E22" s="7">
        <v>1150000</v>
      </c>
      <c r="F22" s="7">
        <v>1105246</v>
      </c>
      <c r="G22" s="267">
        <f t="shared" si="0"/>
        <v>96.10834782608696</v>
      </c>
    </row>
    <row r="23" spans="1:7" ht="15.75">
      <c r="A23" s="70"/>
      <c r="B23" s="70"/>
      <c r="C23" s="204" t="s">
        <v>300</v>
      </c>
      <c r="D23" s="36" t="s">
        <v>333</v>
      </c>
      <c r="E23" s="7">
        <v>110000</v>
      </c>
      <c r="F23" s="7">
        <v>70292</v>
      </c>
      <c r="G23" s="267">
        <f t="shared" si="0"/>
        <v>63.90181818181818</v>
      </c>
    </row>
    <row r="24" spans="1:7" ht="89.25">
      <c r="A24" s="70" t="s">
        <v>51</v>
      </c>
      <c r="B24" s="70" t="s">
        <v>74</v>
      </c>
      <c r="C24" s="260"/>
      <c r="D24" s="237" t="s">
        <v>320</v>
      </c>
      <c r="E24" s="72">
        <f>E25+E26</f>
        <v>39226007</v>
      </c>
      <c r="F24" s="72">
        <f>F25+F26</f>
        <v>18100924</v>
      </c>
      <c r="G24" s="79">
        <f t="shared" si="0"/>
        <v>46.14521177238356</v>
      </c>
    </row>
    <row r="25" spans="1:7" ht="23.25" customHeight="1">
      <c r="A25" s="379"/>
      <c r="B25" s="379"/>
      <c r="C25" s="204" t="s">
        <v>140</v>
      </c>
      <c r="D25" s="207" t="s">
        <v>321</v>
      </c>
      <c r="E25" s="7">
        <v>37626007</v>
      </c>
      <c r="F25" s="7">
        <v>16881396</v>
      </c>
      <c r="G25" s="58">
        <f t="shared" si="0"/>
        <v>44.86629686748317</v>
      </c>
    </row>
    <row r="26" spans="1:7" ht="24.75" customHeight="1">
      <c r="A26" s="379"/>
      <c r="B26" s="379"/>
      <c r="C26" s="204" t="s">
        <v>141</v>
      </c>
      <c r="D26" s="207" t="s">
        <v>322</v>
      </c>
      <c r="E26" s="7">
        <v>1600000</v>
      </c>
      <c r="F26" s="7">
        <v>1219528</v>
      </c>
      <c r="G26" s="58">
        <f t="shared" si="0"/>
        <v>76.2205</v>
      </c>
    </row>
    <row r="27" spans="1:7" ht="25.5">
      <c r="A27" s="70" t="s">
        <v>38</v>
      </c>
      <c r="B27" s="70" t="s">
        <v>83</v>
      </c>
      <c r="C27" s="204"/>
      <c r="D27" s="262" t="s">
        <v>323</v>
      </c>
      <c r="E27" s="72">
        <f>E28</f>
        <v>0</v>
      </c>
      <c r="F27" s="72">
        <f>F28</f>
        <v>868</v>
      </c>
      <c r="G27" s="58" t="s">
        <v>307</v>
      </c>
    </row>
    <row r="28" spans="1:7" s="13" customFormat="1" ht="26.25" customHeight="1">
      <c r="A28" s="70"/>
      <c r="B28" s="70"/>
      <c r="C28" s="204" t="s">
        <v>120</v>
      </c>
      <c r="D28" s="55" t="s">
        <v>316</v>
      </c>
      <c r="E28" s="7"/>
      <c r="F28" s="7">
        <v>868</v>
      </c>
      <c r="G28" s="58" t="s">
        <v>307</v>
      </c>
    </row>
    <row r="29" spans="1:7" ht="25.5">
      <c r="A29" s="70" t="s">
        <v>38</v>
      </c>
      <c r="B29" s="70" t="s">
        <v>84</v>
      </c>
      <c r="C29" s="204"/>
      <c r="D29" s="262" t="s">
        <v>324</v>
      </c>
      <c r="E29" s="72">
        <f>E30</f>
        <v>0</v>
      </c>
      <c r="F29" s="72">
        <f>F30</f>
        <v>244</v>
      </c>
      <c r="G29" s="58" t="s">
        <v>307</v>
      </c>
    </row>
    <row r="30" spans="1:7" ht="15.75">
      <c r="A30" s="198"/>
      <c r="B30" s="198"/>
      <c r="C30" s="251" t="s">
        <v>120</v>
      </c>
      <c r="D30" s="51" t="s">
        <v>316</v>
      </c>
      <c r="E30" s="7"/>
      <c r="F30" s="7">
        <v>244</v>
      </c>
      <c r="G30" s="58" t="s">
        <v>307</v>
      </c>
    </row>
    <row r="31" spans="1:7" ht="31.5">
      <c r="A31" s="198" t="s">
        <v>38</v>
      </c>
      <c r="B31" s="70" t="s">
        <v>62</v>
      </c>
      <c r="C31" s="263"/>
      <c r="D31" s="73" t="s">
        <v>124</v>
      </c>
      <c r="E31" s="72">
        <f>E32</f>
        <v>0</v>
      </c>
      <c r="F31" s="72">
        <f>F32</f>
        <v>2715</v>
      </c>
      <c r="G31" s="58" t="s">
        <v>307</v>
      </c>
    </row>
    <row r="32" spans="1:7" ht="15.75">
      <c r="A32" s="70"/>
      <c r="B32" s="70"/>
      <c r="C32" s="204" t="s">
        <v>203</v>
      </c>
      <c r="D32" s="5" t="s">
        <v>316</v>
      </c>
      <c r="E32" s="7"/>
      <c r="F32" s="7">
        <v>2715</v>
      </c>
      <c r="G32" s="24" t="s">
        <v>307</v>
      </c>
    </row>
    <row r="33" spans="1:7" ht="31.5">
      <c r="A33" s="70" t="s">
        <v>38</v>
      </c>
      <c r="B33" s="70" t="s">
        <v>63</v>
      </c>
      <c r="C33" s="204"/>
      <c r="D33" s="73" t="s">
        <v>64</v>
      </c>
      <c r="E33" s="72">
        <f>E34</f>
        <v>0</v>
      </c>
      <c r="F33" s="72">
        <f>F34</f>
        <v>30342</v>
      </c>
      <c r="G33" s="24" t="s">
        <v>307</v>
      </c>
    </row>
    <row r="34" spans="1:7" ht="25.5">
      <c r="A34" s="70"/>
      <c r="B34" s="70"/>
      <c r="C34" s="204" t="s">
        <v>415</v>
      </c>
      <c r="D34" s="5" t="s">
        <v>316</v>
      </c>
      <c r="E34" s="7"/>
      <c r="F34" s="7">
        <v>30342</v>
      </c>
      <c r="G34" s="58" t="s">
        <v>307</v>
      </c>
    </row>
    <row r="35" spans="1:7" ht="47.25">
      <c r="A35" s="70" t="s">
        <v>38</v>
      </c>
      <c r="B35" s="70" t="s">
        <v>150</v>
      </c>
      <c r="C35" s="204"/>
      <c r="D35" s="73" t="s">
        <v>338</v>
      </c>
      <c r="E35" s="72">
        <f>E36</f>
        <v>0</v>
      </c>
      <c r="F35" s="72">
        <f>F36</f>
        <v>1231</v>
      </c>
      <c r="G35" s="58" t="s">
        <v>307</v>
      </c>
    </row>
    <row r="36" spans="1:7" ht="15.75">
      <c r="A36" s="70"/>
      <c r="B36" s="70"/>
      <c r="C36" s="204" t="s">
        <v>120</v>
      </c>
      <c r="D36" s="5" t="s">
        <v>316</v>
      </c>
      <c r="E36" s="7"/>
      <c r="F36" s="7">
        <v>1231</v>
      </c>
      <c r="G36" s="58" t="s">
        <v>307</v>
      </c>
    </row>
    <row r="37" spans="1:7" ht="47.25">
      <c r="A37" s="255" t="s">
        <v>102</v>
      </c>
      <c r="B37" s="255" t="s">
        <v>104</v>
      </c>
      <c r="C37" s="204"/>
      <c r="D37" s="73" t="s">
        <v>325</v>
      </c>
      <c r="E37" s="72">
        <f>E38</f>
        <v>0</v>
      </c>
      <c r="F37" s="72">
        <f>F38</f>
        <v>728</v>
      </c>
      <c r="G37" s="175" t="s">
        <v>307</v>
      </c>
    </row>
    <row r="38" spans="1:7" ht="15" customHeight="1">
      <c r="A38" s="255"/>
      <c r="B38" s="255"/>
      <c r="C38" s="204" t="s">
        <v>339</v>
      </c>
      <c r="D38" s="5" t="s">
        <v>316</v>
      </c>
      <c r="E38" s="7"/>
      <c r="F38" s="7">
        <v>728</v>
      </c>
      <c r="G38" s="58" t="s">
        <v>307</v>
      </c>
    </row>
    <row r="39" spans="1:7" ht="31.5">
      <c r="A39" s="70" t="s">
        <v>102</v>
      </c>
      <c r="B39" s="70" t="s">
        <v>114</v>
      </c>
      <c r="C39" s="204"/>
      <c r="D39" s="73" t="s">
        <v>416</v>
      </c>
      <c r="E39" s="264">
        <f>E40+J48</f>
        <v>0</v>
      </c>
      <c r="F39" s="72">
        <f>F40+K48</f>
        <v>23796</v>
      </c>
      <c r="G39" s="57" t="s">
        <v>340</v>
      </c>
    </row>
    <row r="40" spans="1:7" ht="18">
      <c r="A40" s="70"/>
      <c r="B40" s="70"/>
      <c r="C40" s="204" t="s">
        <v>306</v>
      </c>
      <c r="D40" s="5" t="s">
        <v>316</v>
      </c>
      <c r="E40" s="50"/>
      <c r="F40" s="57">
        <v>23796</v>
      </c>
      <c r="G40" s="58"/>
    </row>
    <row r="41" spans="1:7" ht="47.25">
      <c r="A41" s="70" t="s">
        <v>102</v>
      </c>
      <c r="B41" s="70" t="s">
        <v>107</v>
      </c>
      <c r="C41" s="204"/>
      <c r="D41" s="73" t="s">
        <v>122</v>
      </c>
      <c r="E41" s="72">
        <f>E42</f>
        <v>0</v>
      </c>
      <c r="F41" s="72">
        <f>F42</f>
        <v>2883</v>
      </c>
      <c r="G41" s="58" t="s">
        <v>307</v>
      </c>
    </row>
    <row r="42" spans="1:7" ht="15.75">
      <c r="A42" s="70"/>
      <c r="B42" s="70"/>
      <c r="C42" s="204" t="s">
        <v>120</v>
      </c>
      <c r="D42" s="5" t="s">
        <v>316</v>
      </c>
      <c r="E42" s="7"/>
      <c r="F42" s="7">
        <v>2883</v>
      </c>
      <c r="G42" s="58" t="s">
        <v>307</v>
      </c>
    </row>
    <row r="43" spans="1:7" ht="47.25">
      <c r="A43" s="70" t="s">
        <v>30</v>
      </c>
      <c r="B43" s="70" t="s">
        <v>153</v>
      </c>
      <c r="C43" s="204"/>
      <c r="D43" s="73" t="s">
        <v>154</v>
      </c>
      <c r="E43" s="72">
        <f>E44</f>
        <v>0</v>
      </c>
      <c r="F43" s="72">
        <f>F44</f>
        <v>16</v>
      </c>
      <c r="G43" s="58" t="s">
        <v>307</v>
      </c>
    </row>
    <row r="44" spans="1:7" ht="15.75">
      <c r="A44" s="70"/>
      <c r="B44" s="70"/>
      <c r="C44" s="204" t="s">
        <v>400</v>
      </c>
      <c r="D44" s="207" t="s">
        <v>316</v>
      </c>
      <c r="E44" s="57"/>
      <c r="F44" s="57">
        <v>16</v>
      </c>
      <c r="G44" s="58" t="s">
        <v>307</v>
      </c>
    </row>
    <row r="45" spans="1:7" ht="47.25">
      <c r="A45" s="70" t="s">
        <v>30</v>
      </c>
      <c r="B45" s="70" t="s">
        <v>401</v>
      </c>
      <c r="C45" s="204"/>
      <c r="D45" s="73" t="s">
        <v>402</v>
      </c>
      <c r="E45" s="72">
        <f>E46</f>
        <v>0</v>
      </c>
      <c r="F45" s="72">
        <f>F46</f>
        <v>1901</v>
      </c>
      <c r="G45" s="58" t="s">
        <v>307</v>
      </c>
    </row>
    <row r="46" spans="1:7" ht="15.75">
      <c r="A46" s="70"/>
      <c r="B46" s="70"/>
      <c r="C46" s="204" t="s">
        <v>145</v>
      </c>
      <c r="D46" s="207" t="s">
        <v>316</v>
      </c>
      <c r="E46" s="57"/>
      <c r="F46" s="57">
        <v>1901</v>
      </c>
      <c r="G46" s="58" t="s">
        <v>307</v>
      </c>
    </row>
    <row r="47" spans="1:7" ht="63">
      <c r="A47" s="70" t="s">
        <v>44</v>
      </c>
      <c r="B47" s="70" t="s">
        <v>65</v>
      </c>
      <c r="C47" s="204"/>
      <c r="D47" s="73" t="s">
        <v>66</v>
      </c>
      <c r="E47" s="72">
        <f>E48</f>
        <v>0</v>
      </c>
      <c r="F47" s="72">
        <f>F48</f>
        <v>71096</v>
      </c>
      <c r="G47" s="58" t="s">
        <v>307</v>
      </c>
    </row>
    <row r="48" spans="1:7" ht="15.75">
      <c r="A48" s="70"/>
      <c r="B48" s="70"/>
      <c r="C48" s="204" t="s">
        <v>306</v>
      </c>
      <c r="D48" s="207" t="s">
        <v>316</v>
      </c>
      <c r="E48" s="57"/>
      <c r="F48" s="57">
        <v>71096</v>
      </c>
      <c r="G48" s="58" t="s">
        <v>307</v>
      </c>
    </row>
    <row r="49" spans="1:7" ht="75">
      <c r="A49" s="70" t="s">
        <v>44</v>
      </c>
      <c r="B49" s="70" t="s">
        <v>67</v>
      </c>
      <c r="C49" s="204"/>
      <c r="D49" s="5" t="s">
        <v>181</v>
      </c>
      <c r="E49" s="50">
        <f>E50</f>
        <v>0</v>
      </c>
      <c r="F49" s="264">
        <f>F50</f>
        <v>2606</v>
      </c>
      <c r="G49" s="58" t="s">
        <v>307</v>
      </c>
    </row>
    <row r="50" spans="1:7" ht="15.75">
      <c r="A50" s="70"/>
      <c r="B50" s="70"/>
      <c r="C50" s="204" t="s">
        <v>202</v>
      </c>
      <c r="D50" s="5" t="s">
        <v>316</v>
      </c>
      <c r="E50" s="7"/>
      <c r="F50" s="7">
        <v>2606</v>
      </c>
      <c r="G50" s="58" t="s">
        <v>307</v>
      </c>
    </row>
    <row r="51" spans="1:7" ht="47.25">
      <c r="A51" s="70" t="s">
        <v>44</v>
      </c>
      <c r="B51" s="70" t="s">
        <v>88</v>
      </c>
      <c r="C51" s="204"/>
      <c r="D51" s="212" t="s">
        <v>326</v>
      </c>
      <c r="E51" s="18">
        <f>E52</f>
        <v>0</v>
      </c>
      <c r="F51" s="18">
        <f>F52</f>
        <v>4367</v>
      </c>
      <c r="G51" s="58" t="s">
        <v>307</v>
      </c>
    </row>
    <row r="52" spans="1:7" ht="15.75">
      <c r="A52" s="70"/>
      <c r="B52" s="70"/>
      <c r="C52" s="204" t="s">
        <v>438</v>
      </c>
      <c r="D52" s="5" t="s">
        <v>316</v>
      </c>
      <c r="E52" s="7"/>
      <c r="F52" s="7">
        <v>4367</v>
      </c>
      <c r="G52" s="24" t="s">
        <v>307</v>
      </c>
    </row>
    <row r="53" spans="1:7" ht="63">
      <c r="A53" s="70" t="s">
        <v>44</v>
      </c>
      <c r="B53" s="70" t="s">
        <v>108</v>
      </c>
      <c r="C53" s="204"/>
      <c r="D53" s="212" t="s">
        <v>109</v>
      </c>
      <c r="E53" s="72">
        <f>E54</f>
        <v>0</v>
      </c>
      <c r="F53" s="72">
        <f>F54</f>
        <v>27154</v>
      </c>
      <c r="G53" s="58" t="s">
        <v>307</v>
      </c>
    </row>
    <row r="54" spans="1:7" ht="15.75">
      <c r="A54" s="70"/>
      <c r="B54" s="70"/>
      <c r="C54" s="204" t="s">
        <v>306</v>
      </c>
      <c r="D54" s="176" t="s">
        <v>316</v>
      </c>
      <c r="E54" s="7"/>
      <c r="F54" s="7">
        <v>27154</v>
      </c>
      <c r="G54" s="24" t="s">
        <v>307</v>
      </c>
    </row>
    <row r="55" spans="1:7" ht="94.5">
      <c r="A55" s="70" t="s">
        <v>215</v>
      </c>
      <c r="B55" s="70" t="s">
        <v>216</v>
      </c>
      <c r="C55" s="204"/>
      <c r="D55" s="212" t="s">
        <v>327</v>
      </c>
      <c r="E55" s="72">
        <f>E56+E57+E58</f>
        <v>450000</v>
      </c>
      <c r="F55" s="72">
        <f>F56+F57+F58</f>
        <v>420813</v>
      </c>
      <c r="G55" s="79">
        <f>F55/E55%</f>
        <v>93.514</v>
      </c>
    </row>
    <row r="56" spans="1:7" ht="51">
      <c r="A56" s="255"/>
      <c r="B56" s="70"/>
      <c r="C56" s="204" t="s">
        <v>308</v>
      </c>
      <c r="D56" s="59" t="s">
        <v>328</v>
      </c>
      <c r="E56" s="7">
        <v>1000</v>
      </c>
      <c r="F56" s="7">
        <v>647</v>
      </c>
      <c r="G56" s="58">
        <f>F56/E56%</f>
        <v>64.7</v>
      </c>
    </row>
    <row r="57" spans="1:7" ht="25.5">
      <c r="A57" s="255"/>
      <c r="B57" s="70"/>
      <c r="C57" s="204" t="s">
        <v>300</v>
      </c>
      <c r="D57" s="36" t="s">
        <v>329</v>
      </c>
      <c r="E57" s="7">
        <v>449000</v>
      </c>
      <c r="F57" s="7">
        <v>417455</v>
      </c>
      <c r="G57" s="58">
        <f>F57/E57%</f>
        <v>92.97438752783964</v>
      </c>
    </row>
    <row r="58" spans="1:7" ht="15.75">
      <c r="A58" s="70"/>
      <c r="B58" s="70"/>
      <c r="C58" s="204" t="s">
        <v>120</v>
      </c>
      <c r="D58" s="36" t="s">
        <v>316</v>
      </c>
      <c r="E58" s="7"/>
      <c r="F58" s="7">
        <v>2711</v>
      </c>
      <c r="G58" s="24" t="s">
        <v>307</v>
      </c>
    </row>
    <row r="59" spans="1:7" ht="47.25">
      <c r="A59" s="70" t="s">
        <v>215</v>
      </c>
      <c r="B59" s="70" t="s">
        <v>234</v>
      </c>
      <c r="C59" s="260"/>
      <c r="D59" s="212" t="s">
        <v>417</v>
      </c>
      <c r="E59" s="72">
        <f>E60</f>
        <v>0</v>
      </c>
      <c r="F59" s="72">
        <f>F60+F61</f>
        <v>682</v>
      </c>
      <c r="G59" s="58" t="s">
        <v>307</v>
      </c>
    </row>
    <row r="60" spans="1:7" ht="15.75">
      <c r="A60" s="70"/>
      <c r="B60" s="70"/>
      <c r="C60" s="204" t="s">
        <v>404</v>
      </c>
      <c r="D60" s="176" t="s">
        <v>316</v>
      </c>
      <c r="E60" s="57"/>
      <c r="F60" s="57">
        <v>574</v>
      </c>
      <c r="G60" s="24" t="s">
        <v>307</v>
      </c>
    </row>
    <row r="61" spans="1:7" s="13" customFormat="1" ht="63.75">
      <c r="A61" s="198"/>
      <c r="B61" s="198"/>
      <c r="C61" s="256">
        <v>2360</v>
      </c>
      <c r="D61" s="266" t="s">
        <v>332</v>
      </c>
      <c r="E61" s="213"/>
      <c r="F61" s="213">
        <v>108</v>
      </c>
      <c r="G61" s="267" t="s">
        <v>307</v>
      </c>
    </row>
    <row r="62" spans="1:7" ht="63">
      <c r="A62" s="70" t="s">
        <v>95</v>
      </c>
      <c r="B62" s="70" t="s">
        <v>116</v>
      </c>
      <c r="C62" s="260"/>
      <c r="D62" s="212" t="s">
        <v>330</v>
      </c>
      <c r="E62" s="72">
        <f>E63</f>
        <v>0</v>
      </c>
      <c r="F62" s="72">
        <f>F63</f>
        <v>6</v>
      </c>
      <c r="G62" s="58" t="s">
        <v>307</v>
      </c>
    </row>
    <row r="63" spans="1:7" ht="15.75">
      <c r="A63" s="70"/>
      <c r="B63" s="70"/>
      <c r="C63" s="204" t="s">
        <v>145</v>
      </c>
      <c r="D63" s="176" t="s">
        <v>316</v>
      </c>
      <c r="E63" s="57"/>
      <c r="F63" s="57">
        <v>6</v>
      </c>
      <c r="G63" s="24" t="s">
        <v>307</v>
      </c>
    </row>
    <row r="64" spans="1:7" ht="31.5">
      <c r="A64" s="70" t="s">
        <v>96</v>
      </c>
      <c r="B64" s="70" t="s">
        <v>155</v>
      </c>
      <c r="C64" s="260"/>
      <c r="D64" s="212" t="s">
        <v>331</v>
      </c>
      <c r="E64" s="72">
        <f>E65+E66</f>
        <v>144000</v>
      </c>
      <c r="F64" s="72">
        <f>F65+F66</f>
        <v>83661</v>
      </c>
      <c r="G64" s="79">
        <f>F64/E64%</f>
        <v>58.09791666666667</v>
      </c>
    </row>
    <row r="65" spans="1:7" ht="89.25">
      <c r="A65" s="56"/>
      <c r="B65" s="56"/>
      <c r="C65" s="270" t="s">
        <v>311</v>
      </c>
      <c r="D65" s="59" t="s">
        <v>312</v>
      </c>
      <c r="E65" s="57">
        <v>144000</v>
      </c>
      <c r="F65" s="57">
        <v>53127</v>
      </c>
      <c r="G65" s="58">
        <f>F65/E65%</f>
        <v>36.89375</v>
      </c>
    </row>
    <row r="66" spans="1:7" ht="25.5">
      <c r="A66" s="70"/>
      <c r="B66" s="70"/>
      <c r="C66" s="204" t="s">
        <v>405</v>
      </c>
      <c r="D66" s="176" t="s">
        <v>316</v>
      </c>
      <c r="E66" s="7"/>
      <c r="F66" s="7">
        <v>30534</v>
      </c>
      <c r="G66" s="58" t="s">
        <v>307</v>
      </c>
    </row>
    <row r="67" spans="1:7" ht="18.75" thickBot="1">
      <c r="A67" s="383" t="s">
        <v>34</v>
      </c>
      <c r="B67" s="384"/>
      <c r="C67" s="384"/>
      <c r="D67" s="385"/>
      <c r="E67" s="265">
        <f>E4+E6+E10+E13+E15+E17+E19+E24+E27+E29+E31+E33+E35+E37+E39+E41+E43+E45+E47+E49+E51+E53+E55+E59+E62+E64</f>
        <v>55986577</v>
      </c>
      <c r="F67" s="265">
        <f>F4+F6+F10+F13+F15+F17+F19+F24+F27+F29+F31+F33+F35+F37+F39+F41+F43+F45+F47+F49+F51+F53+F55+F59+F62+F64</f>
        <v>25183905.759999998</v>
      </c>
      <c r="G67" s="79">
        <f>F67/E67%</f>
        <v>44.98204232060838</v>
      </c>
    </row>
  </sheetData>
  <sheetProtection/>
  <mergeCells count="9">
    <mergeCell ref="A67:D67"/>
    <mergeCell ref="A25:A26"/>
    <mergeCell ref="B25:B26"/>
    <mergeCell ref="F1:G1"/>
    <mergeCell ref="A2:G2"/>
    <mergeCell ref="A11:A12"/>
    <mergeCell ref="B11:B12"/>
    <mergeCell ref="A7:A9"/>
    <mergeCell ref="B7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&amp;CStrona &amp;P</oddFooter>
  </headerFooter>
  <rowBreaks count="1" manualBreakCount="1">
    <brk id="2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375" style="0" bestFit="1" customWidth="1"/>
    <col min="2" max="2" width="9.00390625" style="0" bestFit="1" customWidth="1"/>
    <col min="3" max="3" width="7.25390625" style="0" bestFit="1" customWidth="1"/>
    <col min="4" max="4" width="41.375" style="0" bestFit="1" customWidth="1"/>
    <col min="5" max="5" width="18.375" style="0" bestFit="1" customWidth="1"/>
    <col min="6" max="6" width="17.125" style="0" bestFit="1" customWidth="1"/>
    <col min="7" max="7" width="13.625" style="0" bestFit="1" customWidth="1"/>
  </cols>
  <sheetData>
    <row r="1" spans="1:7" ht="33.75" customHeight="1">
      <c r="A1" s="1"/>
      <c r="B1" s="1"/>
      <c r="C1" s="1"/>
      <c r="D1" s="1"/>
      <c r="E1" s="1"/>
      <c r="F1" s="381" t="s">
        <v>99</v>
      </c>
      <c r="G1" s="382"/>
    </row>
    <row r="2" spans="1:7" ht="52.5" customHeight="1" thickBot="1">
      <c r="A2" s="380" t="s">
        <v>419</v>
      </c>
      <c r="B2" s="380"/>
      <c r="C2" s="380"/>
      <c r="D2" s="380"/>
      <c r="E2" s="380"/>
      <c r="F2" s="380"/>
      <c r="G2" s="380"/>
    </row>
    <row r="3" spans="1:7" s="172" customFormat="1" ht="26.25" customHeight="1" thickBot="1">
      <c r="A3" s="151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8" t="s">
        <v>7</v>
      </c>
    </row>
    <row r="4" spans="1:7" ht="39" customHeight="1">
      <c r="A4" s="87" t="s">
        <v>57</v>
      </c>
      <c r="B4" s="88"/>
      <c r="C4" s="89"/>
      <c r="D4" s="90" t="s">
        <v>258</v>
      </c>
      <c r="E4" s="91">
        <f>E5</f>
        <v>3556525</v>
      </c>
      <c r="F4" s="91">
        <f>F5</f>
        <v>518000</v>
      </c>
      <c r="G4" s="92">
        <f>F4/E4%</f>
        <v>14.564778822024307</v>
      </c>
    </row>
    <row r="5" spans="1:7" ht="15.75">
      <c r="A5" s="84"/>
      <c r="B5" s="84" t="s">
        <v>58</v>
      </c>
      <c r="C5" s="84"/>
      <c r="D5" s="85" t="s">
        <v>71</v>
      </c>
      <c r="E5" s="86">
        <f>E6+E7</f>
        <v>3556525</v>
      </c>
      <c r="F5" s="86">
        <f>F6+F7</f>
        <v>518000</v>
      </c>
      <c r="G5" s="92"/>
    </row>
    <row r="6" spans="1:7" ht="63.75">
      <c r="A6" s="84"/>
      <c r="B6" s="84"/>
      <c r="C6" s="84" t="s">
        <v>268</v>
      </c>
      <c r="D6" s="36" t="s">
        <v>269</v>
      </c>
      <c r="E6" s="86">
        <v>1468000</v>
      </c>
      <c r="F6" s="86">
        <v>518000</v>
      </c>
      <c r="G6" s="271"/>
    </row>
    <row r="7" spans="1:7" ht="38.25">
      <c r="A7" s="84"/>
      <c r="B7" s="84"/>
      <c r="C7" s="84" t="s">
        <v>296</v>
      </c>
      <c r="D7" s="36" t="s">
        <v>297</v>
      </c>
      <c r="E7" s="86">
        <v>2088525</v>
      </c>
      <c r="F7" s="86"/>
      <c r="G7" s="271"/>
    </row>
    <row r="8" spans="1:7" ht="35.25" customHeight="1">
      <c r="A8" s="87" t="s">
        <v>11</v>
      </c>
      <c r="B8" s="88"/>
      <c r="C8" s="89"/>
      <c r="D8" s="90" t="s">
        <v>13</v>
      </c>
      <c r="E8" s="91">
        <f>E9</f>
        <v>8125570</v>
      </c>
      <c r="F8" s="91">
        <f>F9</f>
        <v>990568</v>
      </c>
      <c r="G8" s="92">
        <f>F8/E8%</f>
        <v>12.190750925781208</v>
      </c>
    </row>
    <row r="9" spans="1:7" ht="45.75" customHeight="1">
      <c r="A9" s="84"/>
      <c r="B9" s="84" t="s">
        <v>12</v>
      </c>
      <c r="C9" s="84"/>
      <c r="D9" s="85" t="s">
        <v>14</v>
      </c>
      <c r="E9" s="86">
        <f>E10</f>
        <v>8125570</v>
      </c>
      <c r="F9" s="86">
        <f>F10</f>
        <v>990568</v>
      </c>
      <c r="G9" s="92"/>
    </row>
    <row r="10" spans="1:7" ht="45.75" customHeight="1">
      <c r="A10" s="84"/>
      <c r="B10" s="84"/>
      <c r="C10" s="84" t="s">
        <v>176</v>
      </c>
      <c r="D10" s="36" t="s">
        <v>206</v>
      </c>
      <c r="E10" s="86">
        <v>8125570</v>
      </c>
      <c r="F10" s="86">
        <v>990568</v>
      </c>
      <c r="G10" s="271"/>
    </row>
    <row r="11" spans="1:7" s="147" customFormat="1" ht="26.25" customHeight="1">
      <c r="A11" s="400" t="s">
        <v>34</v>
      </c>
      <c r="B11" s="401"/>
      <c r="C11" s="401"/>
      <c r="D11" s="401"/>
      <c r="E11" s="95">
        <f>E4+E8</f>
        <v>11682095</v>
      </c>
      <c r="F11" s="95">
        <f>F4+F8</f>
        <v>1508568</v>
      </c>
      <c r="G11" s="125">
        <f>F11/E11%</f>
        <v>12.913505668289806</v>
      </c>
    </row>
  </sheetData>
  <sheetProtection/>
  <mergeCells count="3">
    <mergeCell ref="F1:G1"/>
    <mergeCell ref="A2:G2"/>
    <mergeCell ref="A11:D1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29"/>
  <sheetViews>
    <sheetView zoomScalePageLayoutView="0" workbookViewId="0" topLeftCell="A1">
      <pane xSplit="2" ySplit="3" topLeftCell="C1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0.75390625" style="201" bestFit="1" customWidth="1"/>
    <col min="4" max="4" width="44.00390625" style="1" bestFit="1" customWidth="1"/>
    <col min="5" max="6" width="19.00390625" style="1" bestFit="1" customWidth="1"/>
    <col min="7" max="7" width="15.625" style="22" customWidth="1"/>
    <col min="8" max="16384" width="9.125" style="1" customWidth="1"/>
  </cols>
  <sheetData>
    <row r="1" spans="6:7" ht="39" customHeight="1">
      <c r="F1" s="381" t="s">
        <v>130</v>
      </c>
      <c r="G1" s="381"/>
    </row>
    <row r="2" spans="1:8" ht="83.25" customHeight="1" thickBot="1">
      <c r="A2" s="402" t="s">
        <v>397</v>
      </c>
      <c r="B2" s="402"/>
      <c r="C2" s="402"/>
      <c r="D2" s="402"/>
      <c r="E2" s="402"/>
      <c r="F2" s="402"/>
      <c r="G2" s="402"/>
      <c r="H2" s="200"/>
    </row>
    <row r="3" spans="1:7" s="76" customFormat="1" ht="24.75" customHeight="1" thickBot="1">
      <c r="A3" s="151" t="s">
        <v>1</v>
      </c>
      <c r="B3" s="77" t="s">
        <v>2</v>
      </c>
      <c r="C3" s="234" t="s">
        <v>3</v>
      </c>
      <c r="D3" s="77" t="s">
        <v>4</v>
      </c>
      <c r="E3" s="77" t="s">
        <v>5</v>
      </c>
      <c r="F3" s="77" t="s">
        <v>6</v>
      </c>
      <c r="G3" s="78" t="s">
        <v>7</v>
      </c>
    </row>
    <row r="4" spans="1:7" s="335" customFormat="1" ht="18.75" customHeight="1">
      <c r="A4" s="198" t="s">
        <v>8</v>
      </c>
      <c r="B4" s="198"/>
      <c r="C4" s="198"/>
      <c r="D4" s="294" t="s">
        <v>10</v>
      </c>
      <c r="E4" s="48">
        <f>E5+E7</f>
        <v>78873</v>
      </c>
      <c r="F4" s="48">
        <f>F5+F7</f>
        <v>34433</v>
      </c>
      <c r="G4" s="62">
        <f>F4/E4%</f>
        <v>43.65625752792464</v>
      </c>
    </row>
    <row r="5" spans="1:7" s="338" customFormat="1" ht="46.5" customHeight="1">
      <c r="A5" s="336"/>
      <c r="B5" s="337" t="s">
        <v>9</v>
      </c>
      <c r="C5" s="337"/>
      <c r="D5" s="61" t="s">
        <v>125</v>
      </c>
      <c r="E5" s="7">
        <f>E6</f>
        <v>10000</v>
      </c>
      <c r="F5" s="7">
        <f>F6</f>
        <v>0</v>
      </c>
      <c r="G5" s="21"/>
    </row>
    <row r="6" spans="1:7" s="166" customFormat="1" ht="69" customHeight="1">
      <c r="A6" s="274"/>
      <c r="B6" s="202"/>
      <c r="C6" s="202">
        <v>2110</v>
      </c>
      <c r="D6" s="36" t="s">
        <v>137</v>
      </c>
      <c r="E6" s="7">
        <v>10000</v>
      </c>
      <c r="F6" s="7"/>
      <c r="G6" s="21"/>
    </row>
    <row r="7" spans="1:7" s="338" customFormat="1" ht="69" customHeight="1">
      <c r="A7" s="336"/>
      <c r="B7" s="337" t="s">
        <v>375</v>
      </c>
      <c r="C7" s="337"/>
      <c r="D7" s="61" t="s">
        <v>41</v>
      </c>
      <c r="E7" s="7">
        <f>E8</f>
        <v>68873</v>
      </c>
      <c r="F7" s="7">
        <f>F8</f>
        <v>34433</v>
      </c>
      <c r="G7" s="21"/>
    </row>
    <row r="8" spans="1:7" s="166" customFormat="1" ht="69" customHeight="1">
      <c r="A8" s="274"/>
      <c r="B8" s="202"/>
      <c r="C8" s="202">
        <v>2110</v>
      </c>
      <c r="D8" s="36" t="s">
        <v>137</v>
      </c>
      <c r="E8" s="7">
        <v>68873</v>
      </c>
      <c r="F8" s="7">
        <v>34433</v>
      </c>
      <c r="G8" s="21"/>
    </row>
    <row r="9" spans="1:7" s="13" customFormat="1" ht="18.75" customHeight="1">
      <c r="A9" s="25" t="s">
        <v>35</v>
      </c>
      <c r="B9" s="25"/>
      <c r="C9" s="203"/>
      <c r="D9" s="19" t="s">
        <v>69</v>
      </c>
      <c r="E9" s="18">
        <f>E11</f>
        <v>51000</v>
      </c>
      <c r="F9" s="18">
        <f>F11</f>
        <v>24182</v>
      </c>
      <c r="G9" s="21">
        <f>F9/E9%</f>
        <v>47.4156862745098</v>
      </c>
    </row>
    <row r="10" spans="1:7" s="338" customFormat="1" ht="24" customHeight="1">
      <c r="A10" s="336"/>
      <c r="B10" s="337" t="s">
        <v>111</v>
      </c>
      <c r="C10" s="337"/>
      <c r="D10" s="61" t="s">
        <v>112</v>
      </c>
      <c r="E10" s="7">
        <f>E11</f>
        <v>51000</v>
      </c>
      <c r="F10" s="7">
        <f>F11</f>
        <v>24182</v>
      </c>
      <c r="G10" s="6"/>
    </row>
    <row r="11" spans="1:7" s="166" customFormat="1" ht="51">
      <c r="A11" s="274"/>
      <c r="B11" s="202"/>
      <c r="C11" s="202">
        <v>2460</v>
      </c>
      <c r="D11" s="36" t="s">
        <v>149</v>
      </c>
      <c r="E11" s="7">
        <v>51000</v>
      </c>
      <c r="F11" s="7">
        <v>24182</v>
      </c>
      <c r="G11" s="6"/>
    </row>
    <row r="12" spans="1:7" s="13" customFormat="1" ht="21" customHeight="1">
      <c r="A12" s="25" t="s">
        <v>57</v>
      </c>
      <c r="B12" s="25"/>
      <c r="C12" s="203"/>
      <c r="D12" s="19" t="s">
        <v>70</v>
      </c>
      <c r="E12" s="18">
        <f>E13+E18</f>
        <v>4058190</v>
      </c>
      <c r="F12" s="18">
        <f>F13+F18</f>
        <v>530574</v>
      </c>
      <c r="G12" s="23">
        <f>F12/E12%</f>
        <v>13.074153748345937</v>
      </c>
    </row>
    <row r="13" spans="1:7" s="338" customFormat="1" ht="21" customHeight="1">
      <c r="A13" s="337"/>
      <c r="B13" s="337" t="s">
        <v>58</v>
      </c>
      <c r="C13" s="337"/>
      <c r="D13" s="61" t="s">
        <v>71</v>
      </c>
      <c r="E13" s="7">
        <f>E14+E15+E16+E17</f>
        <v>4056525</v>
      </c>
      <c r="F13" s="7">
        <f>F14+F15+F16+F17</f>
        <v>529741</v>
      </c>
      <c r="G13" s="24"/>
    </row>
    <row r="14" spans="1:7" s="166" customFormat="1" ht="61.5" customHeight="1">
      <c r="A14" s="202"/>
      <c r="B14" s="202"/>
      <c r="C14" s="202" t="s">
        <v>204</v>
      </c>
      <c r="D14" s="36" t="s">
        <v>398</v>
      </c>
      <c r="E14" s="7">
        <v>500000</v>
      </c>
      <c r="F14" s="7"/>
      <c r="G14" s="24"/>
    </row>
    <row r="15" spans="1:7" s="166" customFormat="1" ht="15">
      <c r="A15" s="202"/>
      <c r="B15" s="202"/>
      <c r="C15" s="204" t="s">
        <v>305</v>
      </c>
      <c r="D15" s="55" t="s">
        <v>144</v>
      </c>
      <c r="E15" s="7"/>
      <c r="F15" s="7">
        <v>11741</v>
      </c>
      <c r="G15" s="24"/>
    </row>
    <row r="16" spans="1:7" s="166" customFormat="1" ht="66.75" customHeight="1">
      <c r="A16" s="339"/>
      <c r="B16" s="339"/>
      <c r="C16" s="202" t="s">
        <v>268</v>
      </c>
      <c r="D16" s="36" t="s">
        <v>269</v>
      </c>
      <c r="E16" s="7">
        <v>1468000</v>
      </c>
      <c r="F16" s="363">
        <v>518000</v>
      </c>
      <c r="G16" s="364"/>
    </row>
    <row r="17" spans="1:7" s="166" customFormat="1" ht="51.75" customHeight="1">
      <c r="A17" s="339"/>
      <c r="B17" s="339"/>
      <c r="C17" s="202" t="s">
        <v>296</v>
      </c>
      <c r="D17" s="36" t="s">
        <v>297</v>
      </c>
      <c r="E17" s="7">
        <v>2088525</v>
      </c>
      <c r="F17" s="363"/>
      <c r="G17" s="364"/>
    </row>
    <row r="18" spans="1:7" s="338" customFormat="1" ht="21" customHeight="1">
      <c r="A18" s="337"/>
      <c r="B18" s="337" t="s">
        <v>376</v>
      </c>
      <c r="C18" s="337"/>
      <c r="D18" s="61" t="s">
        <v>41</v>
      </c>
      <c r="E18" s="7">
        <f>E19</f>
        <v>1665</v>
      </c>
      <c r="F18" s="7">
        <f>F19</f>
        <v>833</v>
      </c>
      <c r="G18" s="24"/>
    </row>
    <row r="19" spans="1:7" s="342" customFormat="1" ht="51.75" customHeight="1">
      <c r="A19" s="340"/>
      <c r="B19" s="340"/>
      <c r="C19" s="341">
        <v>2110</v>
      </c>
      <c r="D19" s="333" t="s">
        <v>137</v>
      </c>
      <c r="E19" s="7">
        <v>1665</v>
      </c>
      <c r="F19" s="363">
        <v>833</v>
      </c>
      <c r="G19" s="364"/>
    </row>
    <row r="20" spans="1:7" s="13" customFormat="1" ht="24.75" customHeight="1">
      <c r="A20" s="15" t="s">
        <v>11</v>
      </c>
      <c r="B20" s="15"/>
      <c r="C20" s="25"/>
      <c r="D20" s="19" t="s">
        <v>13</v>
      </c>
      <c r="E20" s="18">
        <f>E21</f>
        <v>9454160</v>
      </c>
      <c r="F20" s="18">
        <f>F21</f>
        <v>2091936</v>
      </c>
      <c r="G20" s="23">
        <f>F20/E20%</f>
        <v>22.127148260659855</v>
      </c>
    </row>
    <row r="21" spans="1:7" s="338" customFormat="1" ht="35.25" customHeight="1">
      <c r="A21" s="343"/>
      <c r="B21" s="337" t="s">
        <v>12</v>
      </c>
      <c r="C21" s="337"/>
      <c r="D21" s="61" t="s">
        <v>14</v>
      </c>
      <c r="E21" s="7">
        <f>E22+E23+E24+E25</f>
        <v>9454160</v>
      </c>
      <c r="F21" s="7">
        <f>F22+F23+F24+F25</f>
        <v>2091936</v>
      </c>
      <c r="G21" s="24"/>
    </row>
    <row r="22" spans="1:7" s="166" customFormat="1" ht="68.25" customHeight="1">
      <c r="A22" s="344"/>
      <c r="B22" s="202"/>
      <c r="C22" s="202">
        <v>2110</v>
      </c>
      <c r="D22" s="36" t="s">
        <v>137</v>
      </c>
      <c r="E22" s="7">
        <v>447590</v>
      </c>
      <c r="F22" s="7">
        <v>223565</v>
      </c>
      <c r="G22" s="24"/>
    </row>
    <row r="23" spans="1:7" s="166" customFormat="1" ht="47.25" customHeight="1">
      <c r="A23" s="344"/>
      <c r="B23" s="202"/>
      <c r="C23" s="202" t="s">
        <v>176</v>
      </c>
      <c r="D23" s="36" t="s">
        <v>206</v>
      </c>
      <c r="E23" s="7">
        <v>8125570</v>
      </c>
      <c r="F23" s="7">
        <v>990568</v>
      </c>
      <c r="G23" s="24"/>
    </row>
    <row r="24" spans="1:7" s="166" customFormat="1" ht="25.5">
      <c r="A24" s="344"/>
      <c r="B24" s="202"/>
      <c r="C24" s="204" t="s">
        <v>423</v>
      </c>
      <c r="D24" s="36" t="s">
        <v>144</v>
      </c>
      <c r="E24" s="7"/>
      <c r="F24" s="7">
        <v>70432</v>
      </c>
      <c r="G24" s="24"/>
    </row>
    <row r="25" spans="1:7" s="166" customFormat="1" ht="51">
      <c r="A25" s="344"/>
      <c r="B25" s="202"/>
      <c r="C25" s="204" t="s">
        <v>298</v>
      </c>
      <c r="D25" s="36" t="s">
        <v>299</v>
      </c>
      <c r="E25" s="7">
        <v>881000</v>
      </c>
      <c r="F25" s="7">
        <v>807371</v>
      </c>
      <c r="G25" s="24"/>
    </row>
    <row r="26" spans="1:7" s="13" customFormat="1" ht="21" customHeight="1">
      <c r="A26" s="25" t="s">
        <v>15</v>
      </c>
      <c r="B26" s="25"/>
      <c r="C26" s="25"/>
      <c r="D26" s="17" t="s">
        <v>16</v>
      </c>
      <c r="E26" s="18">
        <f>E27+E35+E37+E39</f>
        <v>3847328</v>
      </c>
      <c r="F26" s="18">
        <f>F27+F35+F37+F39</f>
        <v>1788537</v>
      </c>
      <c r="G26" s="23">
        <f>F26/E26%</f>
        <v>46.48777021350922</v>
      </c>
    </row>
    <row r="27" spans="1:7" s="346" customFormat="1" ht="33.75" customHeight="1">
      <c r="A27" s="345"/>
      <c r="B27" s="337" t="s">
        <v>126</v>
      </c>
      <c r="C27" s="345"/>
      <c r="D27" s="61" t="s">
        <v>127</v>
      </c>
      <c r="E27" s="7">
        <f>E28+E29+E30+E31+E32+E33+E34</f>
        <v>3236110</v>
      </c>
      <c r="F27" s="7">
        <f>F28+F29+F30+F31+F32+F33+F34</f>
        <v>1546660</v>
      </c>
      <c r="G27" s="23"/>
    </row>
    <row r="28" spans="1:7" s="300" customFormat="1" ht="77.25" customHeight="1">
      <c r="A28" s="341"/>
      <c r="B28" s="341"/>
      <c r="C28" s="341" t="s">
        <v>270</v>
      </c>
      <c r="D28" s="333" t="s">
        <v>271</v>
      </c>
      <c r="E28" s="7">
        <v>116288</v>
      </c>
      <c r="F28" s="7">
        <v>41701</v>
      </c>
      <c r="G28" s="24"/>
    </row>
    <row r="29" spans="1:7" s="300" customFormat="1" ht="76.5" customHeight="1">
      <c r="A29" s="341"/>
      <c r="B29" s="341"/>
      <c r="C29" s="341" t="s">
        <v>207</v>
      </c>
      <c r="D29" s="333" t="s">
        <v>271</v>
      </c>
      <c r="E29" s="7">
        <v>20521</v>
      </c>
      <c r="F29" s="7">
        <v>7359</v>
      </c>
      <c r="G29" s="24"/>
    </row>
    <row r="30" spans="1:7" s="300" customFormat="1" ht="68.25" customHeight="1">
      <c r="A30" s="341"/>
      <c r="B30" s="341"/>
      <c r="C30" s="341">
        <v>2110</v>
      </c>
      <c r="D30" s="333" t="s">
        <v>137</v>
      </c>
      <c r="E30" s="7">
        <v>298000</v>
      </c>
      <c r="F30" s="7">
        <v>148980</v>
      </c>
      <c r="G30" s="24"/>
    </row>
    <row r="31" spans="1:7" s="300" customFormat="1" ht="68.25" customHeight="1">
      <c r="A31" s="341"/>
      <c r="B31" s="341"/>
      <c r="C31" s="341" t="s">
        <v>272</v>
      </c>
      <c r="D31" s="333" t="s">
        <v>273</v>
      </c>
      <c r="E31" s="7">
        <v>13801</v>
      </c>
      <c r="F31" s="7">
        <v>10062</v>
      </c>
      <c r="G31" s="24"/>
    </row>
    <row r="32" spans="1:7" s="300" customFormat="1" ht="68.25" customHeight="1">
      <c r="A32" s="341"/>
      <c r="B32" s="341"/>
      <c r="C32" s="341" t="s">
        <v>204</v>
      </c>
      <c r="D32" s="333" t="s">
        <v>205</v>
      </c>
      <c r="E32" s="7">
        <v>487500</v>
      </c>
      <c r="F32" s="7">
        <v>133163</v>
      </c>
      <c r="G32" s="24"/>
    </row>
    <row r="33" spans="1:7" s="300" customFormat="1" ht="30.75" customHeight="1">
      <c r="A33" s="341"/>
      <c r="B33" s="341"/>
      <c r="C33" s="341" t="s">
        <v>300</v>
      </c>
      <c r="D33" s="333" t="s">
        <v>301</v>
      </c>
      <c r="E33" s="7">
        <v>2300000</v>
      </c>
      <c r="F33" s="7">
        <v>1200105</v>
      </c>
      <c r="G33" s="24"/>
    </row>
    <row r="34" spans="1:7" s="300" customFormat="1" ht="25.5">
      <c r="A34" s="341"/>
      <c r="B34" s="341"/>
      <c r="C34" s="347" t="s">
        <v>399</v>
      </c>
      <c r="D34" s="333" t="s">
        <v>144</v>
      </c>
      <c r="E34" s="7"/>
      <c r="F34" s="7">
        <v>5290</v>
      </c>
      <c r="G34" s="24"/>
    </row>
    <row r="35" spans="1:7" s="338" customFormat="1" ht="35.25" customHeight="1">
      <c r="A35" s="337"/>
      <c r="B35" s="337" t="s">
        <v>17</v>
      </c>
      <c r="C35" s="337"/>
      <c r="D35" s="61" t="s">
        <v>18</v>
      </c>
      <c r="E35" s="7">
        <f>E36</f>
        <v>160000</v>
      </c>
      <c r="F35" s="7">
        <f>F36</f>
        <v>4000</v>
      </c>
      <c r="G35" s="24"/>
    </row>
    <row r="36" spans="1:7" s="166" customFormat="1" ht="67.5" customHeight="1">
      <c r="A36" s="202"/>
      <c r="B36" s="202"/>
      <c r="C36" s="202">
        <v>2110</v>
      </c>
      <c r="D36" s="36" t="s">
        <v>137</v>
      </c>
      <c r="E36" s="7">
        <v>160000</v>
      </c>
      <c r="F36" s="7">
        <v>4000</v>
      </c>
      <c r="G36" s="24"/>
    </row>
    <row r="37" spans="1:7" s="338" customFormat="1" ht="29.25" customHeight="1">
      <c r="A37" s="337"/>
      <c r="B37" s="337" t="s">
        <v>19</v>
      </c>
      <c r="C37" s="337"/>
      <c r="D37" s="61" t="s">
        <v>20</v>
      </c>
      <c r="E37" s="7">
        <f>E38</f>
        <v>41311</v>
      </c>
      <c r="F37" s="7">
        <f>F38</f>
        <v>18000</v>
      </c>
      <c r="G37" s="24"/>
    </row>
    <row r="38" spans="1:7" s="166" customFormat="1" ht="67.5" customHeight="1">
      <c r="A38" s="202"/>
      <c r="B38" s="202"/>
      <c r="C38" s="202" t="s">
        <v>146</v>
      </c>
      <c r="D38" s="36" t="s">
        <v>137</v>
      </c>
      <c r="E38" s="7">
        <v>41311</v>
      </c>
      <c r="F38" s="7">
        <v>18000</v>
      </c>
      <c r="G38" s="24"/>
    </row>
    <row r="39" spans="1:7" s="338" customFormat="1" ht="18" customHeight="1">
      <c r="A39" s="337"/>
      <c r="B39" s="337" t="s">
        <v>21</v>
      </c>
      <c r="C39" s="337"/>
      <c r="D39" s="348" t="s">
        <v>22</v>
      </c>
      <c r="E39" s="7">
        <f>E40+E41</f>
        <v>409907</v>
      </c>
      <c r="F39" s="7">
        <f>F40+F41</f>
        <v>219877</v>
      </c>
      <c r="G39" s="24"/>
    </row>
    <row r="40" spans="1:7" s="166" customFormat="1" ht="68.25" customHeight="1">
      <c r="A40" s="202"/>
      <c r="B40" s="202"/>
      <c r="C40" s="202">
        <v>2110</v>
      </c>
      <c r="D40" s="36" t="s">
        <v>137</v>
      </c>
      <c r="E40" s="7">
        <v>409907</v>
      </c>
      <c r="F40" s="7">
        <v>219647</v>
      </c>
      <c r="G40" s="24"/>
    </row>
    <row r="41" spans="1:7" s="166" customFormat="1" ht="68.25" customHeight="1">
      <c r="A41" s="202"/>
      <c r="B41" s="202"/>
      <c r="C41" s="202" t="s">
        <v>298</v>
      </c>
      <c r="D41" s="36" t="s">
        <v>299</v>
      </c>
      <c r="E41" s="7"/>
      <c r="F41" s="7">
        <v>230</v>
      </c>
      <c r="G41" s="24"/>
    </row>
    <row r="42" spans="1:7" s="13" customFormat="1" ht="22.5" customHeight="1">
      <c r="A42" s="25" t="s">
        <v>23</v>
      </c>
      <c r="B42" s="25"/>
      <c r="C42" s="25"/>
      <c r="D42" s="19" t="s">
        <v>24</v>
      </c>
      <c r="E42" s="18">
        <f>E43+E45+E47</f>
        <v>239000</v>
      </c>
      <c r="F42" s="18">
        <f>F43+F45+F47</f>
        <v>244091.48</v>
      </c>
      <c r="G42" s="23">
        <f>F42/E42%</f>
        <v>102.13032635983264</v>
      </c>
    </row>
    <row r="43" spans="1:7" s="338" customFormat="1" ht="15">
      <c r="A43" s="337"/>
      <c r="B43" s="337" t="s">
        <v>60</v>
      </c>
      <c r="C43" s="337"/>
      <c r="D43" s="348" t="s">
        <v>72</v>
      </c>
      <c r="E43" s="7">
        <f>E44</f>
        <v>200000</v>
      </c>
      <c r="F43" s="7">
        <f>F44</f>
        <v>203993.48</v>
      </c>
      <c r="G43" s="24"/>
    </row>
    <row r="44" spans="1:7" s="166" customFormat="1" ht="25.5">
      <c r="A44" s="202"/>
      <c r="B44" s="202"/>
      <c r="C44" s="204" t="s">
        <v>302</v>
      </c>
      <c r="D44" s="60" t="s">
        <v>144</v>
      </c>
      <c r="E44" s="7">
        <v>200000</v>
      </c>
      <c r="F44" s="7">
        <v>203993.48</v>
      </c>
      <c r="G44" s="24"/>
    </row>
    <row r="45" spans="1:7" s="338" customFormat="1" ht="21" customHeight="1">
      <c r="A45" s="337"/>
      <c r="B45" s="337" t="s">
        <v>25</v>
      </c>
      <c r="C45" s="337"/>
      <c r="D45" s="348" t="s">
        <v>26</v>
      </c>
      <c r="E45" s="7">
        <f>E46</f>
        <v>39000</v>
      </c>
      <c r="F45" s="7">
        <f>F46</f>
        <v>39000</v>
      </c>
      <c r="G45" s="24"/>
    </row>
    <row r="46" spans="1:7" s="166" customFormat="1" ht="66" customHeight="1">
      <c r="A46" s="202"/>
      <c r="B46" s="202"/>
      <c r="C46" s="202">
        <v>2110</v>
      </c>
      <c r="D46" s="36" t="s">
        <v>137</v>
      </c>
      <c r="E46" s="7">
        <v>39000</v>
      </c>
      <c r="F46" s="7">
        <v>39000</v>
      </c>
      <c r="G46" s="24"/>
    </row>
    <row r="47" spans="1:7" s="338" customFormat="1" ht="25.5" customHeight="1">
      <c r="A47" s="337"/>
      <c r="B47" s="337" t="s">
        <v>82</v>
      </c>
      <c r="C47" s="337"/>
      <c r="D47" s="61" t="s">
        <v>41</v>
      </c>
      <c r="E47" s="7">
        <f>E48</f>
        <v>0</v>
      </c>
      <c r="F47" s="7">
        <f>F48</f>
        <v>1098</v>
      </c>
      <c r="G47" s="24"/>
    </row>
    <row r="48" spans="1:7" s="166" customFormat="1" ht="21.75" customHeight="1">
      <c r="A48" s="202"/>
      <c r="B48" s="202"/>
      <c r="C48" s="202" t="s">
        <v>145</v>
      </c>
      <c r="D48" s="36" t="s">
        <v>144</v>
      </c>
      <c r="E48" s="7"/>
      <c r="F48" s="7">
        <v>1098</v>
      </c>
      <c r="G48" s="24"/>
    </row>
    <row r="49" spans="1:7" s="13" customFormat="1" ht="36" customHeight="1">
      <c r="A49" s="25" t="s">
        <v>100</v>
      </c>
      <c r="B49" s="25"/>
      <c r="C49" s="25"/>
      <c r="D49" s="19" t="s">
        <v>101</v>
      </c>
      <c r="E49" s="18">
        <f>E50+E52</f>
        <v>10737</v>
      </c>
      <c r="F49" s="18">
        <f>F50+F52</f>
        <v>6870</v>
      </c>
      <c r="G49" s="23">
        <f>F49/E49%</f>
        <v>63.984353171276894</v>
      </c>
    </row>
    <row r="50" spans="1:7" s="350" customFormat="1" ht="27.75" customHeight="1">
      <c r="A50" s="349"/>
      <c r="B50" s="349" t="s">
        <v>179</v>
      </c>
      <c r="C50" s="349"/>
      <c r="D50" s="334" t="s">
        <v>180</v>
      </c>
      <c r="E50" s="7">
        <f>E51</f>
        <v>3000</v>
      </c>
      <c r="F50" s="7">
        <f>F51</f>
        <v>3000</v>
      </c>
      <c r="G50" s="23"/>
    </row>
    <row r="51" spans="1:7" s="351" customFormat="1" ht="51">
      <c r="A51" s="202"/>
      <c r="B51" s="202"/>
      <c r="C51" s="202" t="s">
        <v>146</v>
      </c>
      <c r="D51" s="36" t="s">
        <v>137</v>
      </c>
      <c r="E51" s="7">
        <v>3000</v>
      </c>
      <c r="F51" s="7">
        <v>3000</v>
      </c>
      <c r="G51" s="24"/>
    </row>
    <row r="52" spans="1:7" s="350" customFormat="1" ht="27.75" customHeight="1">
      <c r="A52" s="349"/>
      <c r="B52" s="349" t="s">
        <v>119</v>
      </c>
      <c r="C52" s="349"/>
      <c r="D52" s="334" t="s">
        <v>41</v>
      </c>
      <c r="E52" s="7">
        <f>E53</f>
        <v>7737</v>
      </c>
      <c r="F52" s="7">
        <f>F53</f>
        <v>3870</v>
      </c>
      <c r="G52" s="23"/>
    </row>
    <row r="53" spans="1:7" s="351" customFormat="1" ht="51">
      <c r="A53" s="202"/>
      <c r="B53" s="202"/>
      <c r="C53" s="202" t="s">
        <v>146</v>
      </c>
      <c r="D53" s="36" t="s">
        <v>137</v>
      </c>
      <c r="E53" s="7">
        <v>7737</v>
      </c>
      <c r="F53" s="7">
        <v>3870</v>
      </c>
      <c r="G53" s="24"/>
    </row>
    <row r="54" spans="1:7" s="13" customFormat="1" ht="57" customHeight="1">
      <c r="A54" s="25" t="s">
        <v>51</v>
      </c>
      <c r="B54" s="25"/>
      <c r="C54" s="25"/>
      <c r="D54" s="19" t="s">
        <v>134</v>
      </c>
      <c r="E54" s="18">
        <f>E55+E60</f>
        <v>43886007</v>
      </c>
      <c r="F54" s="18">
        <f>F55+F60</f>
        <v>21217969</v>
      </c>
      <c r="G54" s="23">
        <f>F54/E54%</f>
        <v>48.34791417683545</v>
      </c>
    </row>
    <row r="55" spans="1:7" s="338" customFormat="1" ht="45" customHeight="1">
      <c r="A55" s="337"/>
      <c r="B55" s="337" t="s">
        <v>61</v>
      </c>
      <c r="C55" s="337"/>
      <c r="D55" s="61" t="s">
        <v>73</v>
      </c>
      <c r="E55" s="7">
        <f>E56+E57+E58+E59</f>
        <v>4660000</v>
      </c>
      <c r="F55" s="7">
        <f>F56+F57+F58+F59</f>
        <v>3117045</v>
      </c>
      <c r="G55" s="24"/>
    </row>
    <row r="56" spans="1:7" s="166" customFormat="1" ht="21.75" customHeight="1">
      <c r="A56" s="202"/>
      <c r="B56" s="202"/>
      <c r="C56" s="202" t="s">
        <v>138</v>
      </c>
      <c r="D56" s="36" t="s">
        <v>139</v>
      </c>
      <c r="E56" s="7">
        <v>3400000</v>
      </c>
      <c r="F56" s="7">
        <v>1939871</v>
      </c>
      <c r="G56" s="24"/>
    </row>
    <row r="57" spans="1:7" s="166" customFormat="1" ht="38.25">
      <c r="A57" s="202"/>
      <c r="B57" s="202"/>
      <c r="C57" s="202" t="s">
        <v>182</v>
      </c>
      <c r="D57" s="36" t="s">
        <v>183</v>
      </c>
      <c r="E57" s="7">
        <v>1150000</v>
      </c>
      <c r="F57" s="7">
        <v>1105246</v>
      </c>
      <c r="G57" s="24"/>
    </row>
    <row r="58" spans="1:7" s="166" customFormat="1" ht="24.75" customHeight="1">
      <c r="A58" s="202"/>
      <c r="B58" s="202"/>
      <c r="C58" s="202" t="s">
        <v>300</v>
      </c>
      <c r="D58" s="36" t="s">
        <v>301</v>
      </c>
      <c r="E58" s="7">
        <v>110000</v>
      </c>
      <c r="F58" s="7">
        <v>70292</v>
      </c>
      <c r="G58" s="24"/>
    </row>
    <row r="59" spans="1:7" s="166" customFormat="1" ht="25.5">
      <c r="A59" s="202"/>
      <c r="B59" s="202"/>
      <c r="C59" s="204" t="s">
        <v>303</v>
      </c>
      <c r="D59" s="36" t="s">
        <v>144</v>
      </c>
      <c r="E59" s="7"/>
      <c r="F59" s="7">
        <v>1636</v>
      </c>
      <c r="G59" s="24"/>
    </row>
    <row r="60" spans="1:7" s="338" customFormat="1" ht="41.25" customHeight="1">
      <c r="A60" s="337"/>
      <c r="B60" s="337" t="s">
        <v>74</v>
      </c>
      <c r="C60" s="337"/>
      <c r="D60" s="61" t="s">
        <v>135</v>
      </c>
      <c r="E60" s="7">
        <f>E61+E62</f>
        <v>39226007</v>
      </c>
      <c r="F60" s="7">
        <f>F61+F62</f>
        <v>18100924</v>
      </c>
      <c r="G60" s="24"/>
    </row>
    <row r="61" spans="1:7" s="166" customFormat="1" ht="26.25" customHeight="1">
      <c r="A61" s="202"/>
      <c r="B61" s="202"/>
      <c r="C61" s="202" t="s">
        <v>140</v>
      </c>
      <c r="D61" s="36" t="s">
        <v>142</v>
      </c>
      <c r="E61" s="7">
        <v>37626007</v>
      </c>
      <c r="F61" s="7">
        <v>16881396</v>
      </c>
      <c r="G61" s="24"/>
    </row>
    <row r="62" spans="1:9" s="166" customFormat="1" ht="23.25" customHeight="1">
      <c r="A62" s="202"/>
      <c r="B62" s="202"/>
      <c r="C62" s="202" t="s">
        <v>141</v>
      </c>
      <c r="D62" s="36" t="s">
        <v>143</v>
      </c>
      <c r="E62" s="7">
        <v>1600000</v>
      </c>
      <c r="F62" s="7">
        <v>1219528</v>
      </c>
      <c r="G62" s="24"/>
      <c r="H62" s="352"/>
      <c r="I62" s="352"/>
    </row>
    <row r="63" spans="1:9" s="13" customFormat="1" ht="22.5" customHeight="1">
      <c r="A63" s="93" t="s">
        <v>52</v>
      </c>
      <c r="B63" s="93"/>
      <c r="C63" s="93"/>
      <c r="D63" s="94" t="s">
        <v>53</v>
      </c>
      <c r="E63" s="95">
        <f>E64+E66</f>
        <v>26710082</v>
      </c>
      <c r="F63" s="95">
        <f>F64+F66</f>
        <v>15783942</v>
      </c>
      <c r="G63" s="125">
        <f>F63/E63%</f>
        <v>59.09357372994961</v>
      </c>
      <c r="H63" s="150"/>
      <c r="I63" s="75"/>
    </row>
    <row r="64" spans="1:7" s="338" customFormat="1" ht="28.5">
      <c r="A64" s="337"/>
      <c r="B64" s="337" t="s">
        <v>54</v>
      </c>
      <c r="C64" s="337"/>
      <c r="D64" s="61" t="s">
        <v>55</v>
      </c>
      <c r="E64" s="7">
        <f>E65</f>
        <v>21050444</v>
      </c>
      <c r="F64" s="7">
        <f>F65</f>
        <v>12954120</v>
      </c>
      <c r="G64" s="24"/>
    </row>
    <row r="65" spans="1:7" s="166" customFormat="1" ht="25.5" customHeight="1">
      <c r="A65" s="202"/>
      <c r="B65" s="202"/>
      <c r="C65" s="202" t="s">
        <v>184</v>
      </c>
      <c r="D65" s="36" t="s">
        <v>185</v>
      </c>
      <c r="E65" s="7">
        <v>21050444</v>
      </c>
      <c r="F65" s="7">
        <v>12954120</v>
      </c>
      <c r="G65" s="24"/>
    </row>
    <row r="66" spans="1:13" s="338" customFormat="1" ht="32.25" customHeight="1">
      <c r="A66" s="337"/>
      <c r="B66" s="337" t="s">
        <v>105</v>
      </c>
      <c r="C66" s="337"/>
      <c r="D66" s="61" t="s">
        <v>106</v>
      </c>
      <c r="E66" s="7">
        <f>E67</f>
        <v>5659638</v>
      </c>
      <c r="F66" s="7">
        <f>F67</f>
        <v>2829822</v>
      </c>
      <c r="G66" s="24"/>
      <c r="M66" s="338" t="s">
        <v>186</v>
      </c>
    </row>
    <row r="67" spans="1:7" s="166" customFormat="1" ht="32.25" customHeight="1">
      <c r="A67" s="202"/>
      <c r="B67" s="202"/>
      <c r="C67" s="202" t="s">
        <v>184</v>
      </c>
      <c r="D67" s="36" t="s">
        <v>185</v>
      </c>
      <c r="E67" s="7">
        <v>5659638</v>
      </c>
      <c r="F67" s="7">
        <v>2829822</v>
      </c>
      <c r="G67" s="24"/>
    </row>
    <row r="68" spans="1:7" s="13" customFormat="1" ht="30" customHeight="1">
      <c r="A68" s="25" t="s">
        <v>38</v>
      </c>
      <c r="B68" s="25"/>
      <c r="C68" s="25"/>
      <c r="D68" s="19" t="s">
        <v>39</v>
      </c>
      <c r="E68" s="95">
        <f>E69+E71+E73+E75+E77</f>
        <v>697033</v>
      </c>
      <c r="F68" s="95">
        <f>F69+F71+F73+F75+F77</f>
        <v>373295</v>
      </c>
      <c r="G68" s="23">
        <f>F68/E68%</f>
        <v>53.55485321354943</v>
      </c>
    </row>
    <row r="69" spans="1:7" s="338" customFormat="1" ht="24.75" customHeight="1">
      <c r="A69" s="337"/>
      <c r="B69" s="337" t="s">
        <v>83</v>
      </c>
      <c r="C69" s="337"/>
      <c r="D69" s="61" t="s">
        <v>115</v>
      </c>
      <c r="E69" s="7">
        <f>E70</f>
        <v>0</v>
      </c>
      <c r="F69" s="7">
        <f>F70</f>
        <v>868</v>
      </c>
      <c r="G69" s="24"/>
    </row>
    <row r="70" spans="1:7" s="166" customFormat="1" ht="24.75" customHeight="1">
      <c r="A70" s="202"/>
      <c r="B70" s="202"/>
      <c r="C70" s="202" t="s">
        <v>120</v>
      </c>
      <c r="D70" s="36" t="s">
        <v>144</v>
      </c>
      <c r="E70" s="7"/>
      <c r="F70" s="7">
        <v>868</v>
      </c>
      <c r="G70" s="24"/>
    </row>
    <row r="71" spans="1:7" s="338" customFormat="1" ht="17.25" customHeight="1">
      <c r="A71" s="337"/>
      <c r="B71" s="337" t="s">
        <v>84</v>
      </c>
      <c r="C71" s="337"/>
      <c r="D71" s="61" t="s">
        <v>85</v>
      </c>
      <c r="E71" s="7">
        <f>E72</f>
        <v>0</v>
      </c>
      <c r="F71" s="7">
        <f>F72</f>
        <v>244</v>
      </c>
      <c r="G71" s="24"/>
    </row>
    <row r="72" spans="1:7" s="166" customFormat="1" ht="17.25" customHeight="1">
      <c r="A72" s="202"/>
      <c r="B72" s="202"/>
      <c r="C72" s="202" t="s">
        <v>120</v>
      </c>
      <c r="D72" s="36" t="s">
        <v>144</v>
      </c>
      <c r="E72" s="7"/>
      <c r="F72" s="7">
        <v>244</v>
      </c>
      <c r="G72" s="24"/>
    </row>
    <row r="73" spans="1:7" s="338" customFormat="1" ht="22.5" customHeight="1">
      <c r="A73" s="337"/>
      <c r="B73" s="337" t="s">
        <v>62</v>
      </c>
      <c r="C73" s="337"/>
      <c r="D73" s="61" t="s">
        <v>75</v>
      </c>
      <c r="E73" s="7">
        <f>E74</f>
        <v>0</v>
      </c>
      <c r="F73" s="7">
        <f>F74</f>
        <v>2715</v>
      </c>
      <c r="G73" s="24"/>
    </row>
    <row r="74" spans="1:7" s="166" customFormat="1" ht="15">
      <c r="A74" s="202"/>
      <c r="B74" s="202"/>
      <c r="C74" s="204" t="s">
        <v>187</v>
      </c>
      <c r="D74" s="36" t="s">
        <v>144</v>
      </c>
      <c r="E74" s="7"/>
      <c r="F74" s="7">
        <v>2715</v>
      </c>
      <c r="G74" s="24"/>
    </row>
    <row r="75" spans="1:7" s="338" customFormat="1" ht="23.25" customHeight="1">
      <c r="A75" s="337"/>
      <c r="B75" s="337" t="s">
        <v>63</v>
      </c>
      <c r="C75" s="337"/>
      <c r="D75" s="61" t="s">
        <v>76</v>
      </c>
      <c r="E75" s="7">
        <f>E76</f>
        <v>0</v>
      </c>
      <c r="F75" s="7">
        <f>F76</f>
        <v>30342</v>
      </c>
      <c r="G75" s="24"/>
    </row>
    <row r="76" spans="1:7" s="166" customFormat="1" ht="25.5">
      <c r="A76" s="202"/>
      <c r="B76" s="202"/>
      <c r="C76" s="204" t="s">
        <v>291</v>
      </c>
      <c r="D76" s="36" t="s">
        <v>144</v>
      </c>
      <c r="E76" s="7"/>
      <c r="F76" s="7">
        <v>30342</v>
      </c>
      <c r="G76" s="24"/>
    </row>
    <row r="77" spans="1:7" s="338" customFormat="1" ht="31.5" customHeight="1">
      <c r="A77" s="337"/>
      <c r="B77" s="337" t="s">
        <v>150</v>
      </c>
      <c r="C77" s="337"/>
      <c r="D77" s="61" t="s">
        <v>151</v>
      </c>
      <c r="E77" s="7">
        <f>E78+E79+E80</f>
        <v>697033</v>
      </c>
      <c r="F77" s="7">
        <f>F78+F79+F80</f>
        <v>339126</v>
      </c>
      <c r="G77" s="24"/>
    </row>
    <row r="78" spans="1:7" s="166" customFormat="1" ht="15">
      <c r="A78" s="202"/>
      <c r="B78" s="202"/>
      <c r="C78" s="202" t="s">
        <v>120</v>
      </c>
      <c r="D78" s="36" t="s">
        <v>144</v>
      </c>
      <c r="E78" s="7"/>
      <c r="F78" s="7">
        <v>1231</v>
      </c>
      <c r="G78" s="24"/>
    </row>
    <row r="79" spans="1:7" s="166" customFormat="1" ht="87" customHeight="1">
      <c r="A79" s="202"/>
      <c r="B79" s="202"/>
      <c r="C79" s="202" t="s">
        <v>218</v>
      </c>
      <c r="D79" s="36" t="s">
        <v>217</v>
      </c>
      <c r="E79" s="46">
        <v>592478</v>
      </c>
      <c r="F79" s="46">
        <v>236256</v>
      </c>
      <c r="G79" s="24"/>
    </row>
    <row r="80" spans="1:7" s="166" customFormat="1" ht="63.75">
      <c r="A80" s="202"/>
      <c r="B80" s="202"/>
      <c r="C80" s="202" t="s">
        <v>207</v>
      </c>
      <c r="D80" s="36" t="s">
        <v>217</v>
      </c>
      <c r="E80" s="46">
        <v>104555</v>
      </c>
      <c r="F80" s="46">
        <v>101639</v>
      </c>
      <c r="G80" s="24"/>
    </row>
    <row r="81" spans="1:7" s="13" customFormat="1" ht="22.5" customHeight="1">
      <c r="A81" s="25" t="s">
        <v>27</v>
      </c>
      <c r="B81" s="25"/>
      <c r="C81" s="25"/>
      <c r="D81" s="17" t="s">
        <v>28</v>
      </c>
      <c r="E81" s="18">
        <f>E82+E84</f>
        <v>12876071</v>
      </c>
      <c r="F81" s="18">
        <f>F82+F84</f>
        <v>4215321</v>
      </c>
      <c r="G81" s="23">
        <f>F81/E81%</f>
        <v>32.73763401894879</v>
      </c>
    </row>
    <row r="82" spans="1:7" s="338" customFormat="1" ht="48" customHeight="1">
      <c r="A82" s="337"/>
      <c r="B82" s="337" t="s">
        <v>29</v>
      </c>
      <c r="C82" s="337"/>
      <c r="D82" s="61" t="s">
        <v>123</v>
      </c>
      <c r="E82" s="7">
        <f>E83</f>
        <v>12870071</v>
      </c>
      <c r="F82" s="7">
        <f>F83</f>
        <v>4212321</v>
      </c>
      <c r="G82" s="24"/>
    </row>
    <row r="83" spans="1:7" s="166" customFormat="1" ht="70.5" customHeight="1">
      <c r="A83" s="202"/>
      <c r="B83" s="202"/>
      <c r="C83" s="204" t="s">
        <v>146</v>
      </c>
      <c r="D83" s="36" t="s">
        <v>137</v>
      </c>
      <c r="E83" s="7">
        <v>12870071</v>
      </c>
      <c r="F83" s="7">
        <v>4212321</v>
      </c>
      <c r="G83" s="24"/>
    </row>
    <row r="84" spans="1:7" s="338" customFormat="1" ht="25.5" customHeight="1">
      <c r="A84" s="337"/>
      <c r="B84" s="337" t="s">
        <v>384</v>
      </c>
      <c r="C84" s="337"/>
      <c r="D84" s="61" t="s">
        <v>41</v>
      </c>
      <c r="E84" s="7">
        <f>E85</f>
        <v>6000</v>
      </c>
      <c r="F84" s="7">
        <f>F85</f>
        <v>3000</v>
      </c>
      <c r="G84" s="24"/>
    </row>
    <row r="85" spans="1:7" s="166" customFormat="1" ht="70.5" customHeight="1">
      <c r="A85" s="202"/>
      <c r="B85" s="202"/>
      <c r="C85" s="204" t="s">
        <v>146</v>
      </c>
      <c r="D85" s="36" t="s">
        <v>137</v>
      </c>
      <c r="E85" s="7">
        <v>6000</v>
      </c>
      <c r="F85" s="7">
        <v>3000</v>
      </c>
      <c r="G85" s="24"/>
    </row>
    <row r="86" spans="1:7" s="13" customFormat="1" ht="21" customHeight="1">
      <c r="A86" s="25" t="s">
        <v>102</v>
      </c>
      <c r="B86" s="25"/>
      <c r="C86" s="25"/>
      <c r="D86" s="17" t="s">
        <v>103</v>
      </c>
      <c r="E86" s="18">
        <f>E87+E91+E95+E97</f>
        <v>1218800</v>
      </c>
      <c r="F86" s="18">
        <f>F87+F91+F95+F97</f>
        <v>698280</v>
      </c>
      <c r="G86" s="23">
        <f>F86/E86%</f>
        <v>57.292418772563174</v>
      </c>
    </row>
    <row r="87" spans="1:7" s="338" customFormat="1" ht="32.25" customHeight="1">
      <c r="A87" s="337"/>
      <c r="B87" s="337" t="s">
        <v>104</v>
      </c>
      <c r="C87" s="337"/>
      <c r="D87" s="61" t="s">
        <v>42</v>
      </c>
      <c r="E87" s="7">
        <f>E88+E89+E90</f>
        <v>420733</v>
      </c>
      <c r="F87" s="7">
        <f>F88+F89+F90</f>
        <v>184543</v>
      </c>
      <c r="G87" s="24"/>
    </row>
    <row r="88" spans="1:7" s="166" customFormat="1" ht="32.25" customHeight="1">
      <c r="A88" s="202"/>
      <c r="B88" s="202"/>
      <c r="C88" s="202" t="s">
        <v>304</v>
      </c>
      <c r="D88" s="36" t="s">
        <v>144</v>
      </c>
      <c r="E88" s="7"/>
      <c r="F88" s="7">
        <v>728</v>
      </c>
      <c r="G88" s="24"/>
    </row>
    <row r="89" spans="1:7" s="166" customFormat="1" ht="59.25" customHeight="1">
      <c r="A89" s="202"/>
      <c r="B89" s="202"/>
      <c r="C89" s="204" t="s">
        <v>147</v>
      </c>
      <c r="D89" s="36" t="s">
        <v>148</v>
      </c>
      <c r="E89" s="7">
        <v>190997</v>
      </c>
      <c r="F89" s="7">
        <v>51098</v>
      </c>
      <c r="G89" s="24"/>
    </row>
    <row r="90" spans="1:7" s="166" customFormat="1" ht="59.25" customHeight="1">
      <c r="A90" s="202"/>
      <c r="B90" s="202"/>
      <c r="C90" s="204" t="s">
        <v>259</v>
      </c>
      <c r="D90" s="36" t="s">
        <v>260</v>
      </c>
      <c r="E90" s="7">
        <v>229736</v>
      </c>
      <c r="F90" s="7">
        <v>132717</v>
      </c>
      <c r="G90" s="24"/>
    </row>
    <row r="91" spans="1:7" s="338" customFormat="1" ht="18.75" customHeight="1">
      <c r="A91" s="337"/>
      <c r="B91" s="337" t="s">
        <v>114</v>
      </c>
      <c r="C91" s="337"/>
      <c r="D91" s="61" t="s">
        <v>43</v>
      </c>
      <c r="E91" s="7">
        <f>E92+E93+E94</f>
        <v>790317</v>
      </c>
      <c r="F91" s="7">
        <f>F92+F93+F94</f>
        <v>503104</v>
      </c>
      <c r="G91" s="24"/>
    </row>
    <row r="92" spans="1:7" s="166" customFormat="1" ht="15">
      <c r="A92" s="202"/>
      <c r="B92" s="202"/>
      <c r="C92" s="204" t="s">
        <v>236</v>
      </c>
      <c r="D92" s="36" t="s">
        <v>144</v>
      </c>
      <c r="E92" s="7"/>
      <c r="F92" s="7">
        <v>23796</v>
      </c>
      <c r="G92" s="24"/>
    </row>
    <row r="93" spans="1:7" s="166" customFormat="1" ht="65.25" customHeight="1">
      <c r="A93" s="202"/>
      <c r="B93" s="202"/>
      <c r="C93" s="204" t="s">
        <v>147</v>
      </c>
      <c r="D93" s="36" t="s">
        <v>148</v>
      </c>
      <c r="E93" s="7">
        <v>597840</v>
      </c>
      <c r="F93" s="7">
        <v>364184</v>
      </c>
      <c r="G93" s="24"/>
    </row>
    <row r="94" spans="1:7" s="166" customFormat="1" ht="60" customHeight="1">
      <c r="A94" s="202"/>
      <c r="B94" s="202"/>
      <c r="C94" s="204" t="s">
        <v>259</v>
      </c>
      <c r="D94" s="36" t="s">
        <v>260</v>
      </c>
      <c r="E94" s="7">
        <v>192477</v>
      </c>
      <c r="F94" s="7">
        <v>115124</v>
      </c>
      <c r="G94" s="24"/>
    </row>
    <row r="95" spans="1:7" s="338" customFormat="1" ht="38.25" customHeight="1">
      <c r="A95" s="337"/>
      <c r="B95" s="337" t="s">
        <v>387</v>
      </c>
      <c r="C95" s="337"/>
      <c r="D95" s="61" t="s">
        <v>386</v>
      </c>
      <c r="E95" s="7">
        <f>E96</f>
        <v>7750</v>
      </c>
      <c r="F95" s="7">
        <f>F96</f>
        <v>7750</v>
      </c>
      <c r="G95" s="24"/>
    </row>
    <row r="96" spans="1:7" s="166" customFormat="1" ht="70.5" customHeight="1">
      <c r="A96" s="202"/>
      <c r="B96" s="202"/>
      <c r="C96" s="204" t="s">
        <v>146</v>
      </c>
      <c r="D96" s="36" t="s">
        <v>137</v>
      </c>
      <c r="E96" s="7">
        <v>7750</v>
      </c>
      <c r="F96" s="7">
        <v>7750</v>
      </c>
      <c r="G96" s="24"/>
    </row>
    <row r="97" spans="1:7" s="338" customFormat="1" ht="28.5" customHeight="1">
      <c r="A97" s="337"/>
      <c r="B97" s="337" t="s">
        <v>107</v>
      </c>
      <c r="C97" s="337"/>
      <c r="D97" s="61" t="s">
        <v>31</v>
      </c>
      <c r="E97" s="7">
        <f>E98</f>
        <v>0</v>
      </c>
      <c r="F97" s="7">
        <f>F98</f>
        <v>2883</v>
      </c>
      <c r="G97" s="24"/>
    </row>
    <row r="98" spans="1:7" s="166" customFormat="1" ht="21" customHeight="1">
      <c r="A98" s="353"/>
      <c r="B98" s="353"/>
      <c r="C98" s="205" t="s">
        <v>420</v>
      </c>
      <c r="D98" s="40" t="s">
        <v>144</v>
      </c>
      <c r="E98" s="28"/>
      <c r="F98" s="28">
        <v>2883</v>
      </c>
      <c r="G98" s="29"/>
    </row>
    <row r="99" spans="1:7" s="54" customFormat="1" ht="31.5">
      <c r="A99" s="70" t="s">
        <v>30</v>
      </c>
      <c r="B99" s="56"/>
      <c r="C99" s="354"/>
      <c r="D99" s="73" t="s">
        <v>294</v>
      </c>
      <c r="E99" s="18">
        <f>E100+E102</f>
        <v>0</v>
      </c>
      <c r="F99" s="18">
        <f>F100+F102</f>
        <v>1917</v>
      </c>
      <c r="G99" s="23" t="s">
        <v>307</v>
      </c>
    </row>
    <row r="100" spans="1:7" s="338" customFormat="1" ht="32.25" customHeight="1">
      <c r="A100" s="337"/>
      <c r="B100" s="337" t="s">
        <v>153</v>
      </c>
      <c r="C100" s="355"/>
      <c r="D100" s="61" t="s">
        <v>154</v>
      </c>
      <c r="E100" s="7">
        <f>E101</f>
        <v>0</v>
      </c>
      <c r="F100" s="7">
        <f>F101</f>
        <v>16</v>
      </c>
      <c r="G100" s="24"/>
    </row>
    <row r="101" spans="1:7" s="342" customFormat="1" ht="24.75" customHeight="1">
      <c r="A101" s="356"/>
      <c r="B101" s="341"/>
      <c r="C101" s="357" t="s">
        <v>400</v>
      </c>
      <c r="D101" s="358" t="s">
        <v>144</v>
      </c>
      <c r="E101" s="18"/>
      <c r="F101" s="7">
        <v>16</v>
      </c>
      <c r="G101" s="23"/>
    </row>
    <row r="102" spans="1:7" s="338" customFormat="1" ht="36.75" customHeight="1">
      <c r="A102" s="337"/>
      <c r="B102" s="337" t="s">
        <v>401</v>
      </c>
      <c r="C102" s="355"/>
      <c r="D102" s="61" t="s">
        <v>402</v>
      </c>
      <c r="E102" s="7">
        <f>E103</f>
        <v>0</v>
      </c>
      <c r="F102" s="7">
        <v>1901</v>
      </c>
      <c r="G102" s="24"/>
    </row>
    <row r="103" spans="1:7" s="342" customFormat="1" ht="24.75" customHeight="1">
      <c r="A103" s="356"/>
      <c r="B103" s="341"/>
      <c r="C103" s="357" t="s">
        <v>145</v>
      </c>
      <c r="D103" s="358" t="s">
        <v>144</v>
      </c>
      <c r="E103" s="18"/>
      <c r="F103" s="7">
        <v>1901</v>
      </c>
      <c r="G103" s="23"/>
    </row>
    <row r="104" spans="1:7" s="13" customFormat="1" ht="15.75">
      <c r="A104" s="25" t="s">
        <v>44</v>
      </c>
      <c r="B104" s="25"/>
      <c r="C104" s="25"/>
      <c r="D104" s="19" t="s">
        <v>45</v>
      </c>
      <c r="E104" s="18">
        <f>E105+E107+E109+E111</f>
        <v>0</v>
      </c>
      <c r="F104" s="18">
        <f>F105+F107+F109+F111</f>
        <v>105223</v>
      </c>
      <c r="G104" s="23" t="s">
        <v>307</v>
      </c>
    </row>
    <row r="105" spans="1:7" s="338" customFormat="1" ht="28.5" customHeight="1">
      <c r="A105" s="337"/>
      <c r="B105" s="337" t="s">
        <v>65</v>
      </c>
      <c r="C105" s="337"/>
      <c r="D105" s="61" t="s">
        <v>77</v>
      </c>
      <c r="E105" s="7">
        <f>E106</f>
        <v>0</v>
      </c>
      <c r="F105" s="7">
        <f>F106</f>
        <v>71096</v>
      </c>
      <c r="G105" s="24"/>
    </row>
    <row r="106" spans="1:7" s="166" customFormat="1" ht="19.5" customHeight="1">
      <c r="A106" s="202"/>
      <c r="B106" s="202"/>
      <c r="C106" s="204" t="s">
        <v>306</v>
      </c>
      <c r="D106" s="36" t="s">
        <v>144</v>
      </c>
      <c r="E106" s="7"/>
      <c r="F106" s="7">
        <v>71096</v>
      </c>
      <c r="G106" s="24"/>
    </row>
    <row r="107" spans="1:7" s="338" customFormat="1" ht="43.5" customHeight="1">
      <c r="A107" s="337"/>
      <c r="B107" s="337" t="s">
        <v>67</v>
      </c>
      <c r="C107" s="337"/>
      <c r="D107" s="61" t="s">
        <v>78</v>
      </c>
      <c r="E107" s="7">
        <f>E108</f>
        <v>0</v>
      </c>
      <c r="F107" s="7">
        <f>F108</f>
        <v>2606</v>
      </c>
      <c r="G107" s="24"/>
    </row>
    <row r="108" spans="1:7" s="166" customFormat="1" ht="15">
      <c r="A108" s="202"/>
      <c r="B108" s="202"/>
      <c r="C108" s="204" t="s">
        <v>202</v>
      </c>
      <c r="D108" s="36" t="s">
        <v>144</v>
      </c>
      <c r="E108" s="7"/>
      <c r="F108" s="7">
        <v>2606</v>
      </c>
      <c r="G108" s="24"/>
    </row>
    <row r="109" spans="1:7" s="338" customFormat="1" ht="23.25" customHeight="1">
      <c r="A109" s="360"/>
      <c r="B109" s="337" t="s">
        <v>88</v>
      </c>
      <c r="C109" s="355"/>
      <c r="D109" s="61" t="s">
        <v>274</v>
      </c>
      <c r="E109" s="7">
        <f>E110</f>
        <v>0</v>
      </c>
      <c r="F109" s="7">
        <f>F110</f>
        <v>4367</v>
      </c>
      <c r="G109" s="24"/>
    </row>
    <row r="110" spans="1:7" s="166" customFormat="1" ht="39.75" customHeight="1">
      <c r="A110" s="359"/>
      <c r="B110" s="202"/>
      <c r="C110" s="204" t="s">
        <v>421</v>
      </c>
      <c r="D110" s="36" t="s">
        <v>144</v>
      </c>
      <c r="E110" s="7"/>
      <c r="F110" s="7">
        <v>4367</v>
      </c>
      <c r="G110" s="24"/>
    </row>
    <row r="111" spans="1:7" s="338" customFormat="1" ht="22.5" customHeight="1">
      <c r="A111" s="360"/>
      <c r="B111" s="337" t="s">
        <v>108</v>
      </c>
      <c r="C111" s="337"/>
      <c r="D111" s="61" t="s">
        <v>113</v>
      </c>
      <c r="E111" s="7">
        <f>E112</f>
        <v>0</v>
      </c>
      <c r="F111" s="7">
        <f>F112</f>
        <v>27154</v>
      </c>
      <c r="G111" s="24"/>
    </row>
    <row r="112" spans="1:7" s="166" customFormat="1" ht="15">
      <c r="A112" s="202"/>
      <c r="B112" s="202"/>
      <c r="C112" s="204" t="s">
        <v>306</v>
      </c>
      <c r="D112" s="36" t="s">
        <v>144</v>
      </c>
      <c r="E112" s="7"/>
      <c r="F112" s="7">
        <v>27154</v>
      </c>
      <c r="G112" s="24"/>
    </row>
    <row r="113" spans="1:7" ht="31.5">
      <c r="A113" s="25" t="s">
        <v>215</v>
      </c>
      <c r="B113" s="25"/>
      <c r="C113" s="297"/>
      <c r="D113" s="19" t="s">
        <v>229</v>
      </c>
      <c r="E113" s="18">
        <f>E114+E118</f>
        <v>450000</v>
      </c>
      <c r="F113" s="18">
        <f>F114+F118</f>
        <v>421495</v>
      </c>
      <c r="G113" s="23">
        <f>F113/E113%</f>
        <v>93.66555555555556</v>
      </c>
    </row>
    <row r="114" spans="1:7" s="338" customFormat="1" ht="36" customHeight="1">
      <c r="A114" s="337"/>
      <c r="B114" s="337" t="s">
        <v>216</v>
      </c>
      <c r="C114" s="355"/>
      <c r="D114" s="61" t="s">
        <v>403</v>
      </c>
      <c r="E114" s="7">
        <f>E115+E116+E117</f>
        <v>450000</v>
      </c>
      <c r="F114" s="7">
        <f>F115+F116+F117</f>
        <v>420813</v>
      </c>
      <c r="G114" s="23"/>
    </row>
    <row r="115" spans="1:7" s="166" customFormat="1" ht="36" customHeight="1">
      <c r="A115" s="202"/>
      <c r="B115" s="202"/>
      <c r="C115" s="204" t="s">
        <v>308</v>
      </c>
      <c r="D115" s="36" t="s">
        <v>310</v>
      </c>
      <c r="E115" s="7">
        <v>1000</v>
      </c>
      <c r="F115" s="7">
        <v>647</v>
      </c>
      <c r="G115" s="23"/>
    </row>
    <row r="116" spans="1:7" s="166" customFormat="1" ht="36" customHeight="1">
      <c r="A116" s="202"/>
      <c r="B116" s="202"/>
      <c r="C116" s="204" t="s">
        <v>300</v>
      </c>
      <c r="D116" s="36" t="s">
        <v>309</v>
      </c>
      <c r="E116" s="7">
        <v>449000</v>
      </c>
      <c r="F116" s="7">
        <v>417455</v>
      </c>
      <c r="G116" s="23"/>
    </row>
    <row r="117" spans="1:7" s="166" customFormat="1" ht="36" customHeight="1">
      <c r="A117" s="202"/>
      <c r="B117" s="202"/>
      <c r="C117" s="204" t="s">
        <v>120</v>
      </c>
      <c r="D117" s="36" t="s">
        <v>144</v>
      </c>
      <c r="E117" s="7"/>
      <c r="F117" s="7">
        <v>2711</v>
      </c>
      <c r="G117" s="23"/>
    </row>
    <row r="118" spans="1:7" s="338" customFormat="1" ht="25.5" customHeight="1">
      <c r="A118" s="337"/>
      <c r="B118" s="337" t="s">
        <v>234</v>
      </c>
      <c r="C118" s="337"/>
      <c r="D118" s="61" t="s">
        <v>41</v>
      </c>
      <c r="E118" s="7">
        <f>E120</f>
        <v>0</v>
      </c>
      <c r="F118" s="7">
        <f>F119+F120</f>
        <v>682</v>
      </c>
      <c r="G118" s="24"/>
    </row>
    <row r="119" spans="1:7" s="166" customFormat="1" ht="36" customHeight="1">
      <c r="A119" s="202"/>
      <c r="B119" s="202"/>
      <c r="C119" s="204" t="s">
        <v>404</v>
      </c>
      <c r="D119" s="36" t="s">
        <v>144</v>
      </c>
      <c r="E119" s="7"/>
      <c r="F119" s="7">
        <v>574</v>
      </c>
      <c r="G119" s="23"/>
    </row>
    <row r="120" spans="1:7" s="166" customFormat="1" ht="51">
      <c r="A120" s="344"/>
      <c r="B120" s="202"/>
      <c r="C120" s="204" t="s">
        <v>298</v>
      </c>
      <c r="D120" s="36" t="s">
        <v>299</v>
      </c>
      <c r="E120" s="7"/>
      <c r="F120" s="7">
        <v>108</v>
      </c>
      <c r="G120" s="24"/>
    </row>
    <row r="121" spans="1:7" s="54" customFormat="1" ht="31.5">
      <c r="A121" s="70" t="s">
        <v>95</v>
      </c>
      <c r="B121" s="56"/>
      <c r="C121" s="354"/>
      <c r="D121" s="73" t="s">
        <v>158</v>
      </c>
      <c r="E121" s="18">
        <f>E122</f>
        <v>0</v>
      </c>
      <c r="F121" s="18">
        <f>F122</f>
        <v>6</v>
      </c>
      <c r="G121" s="23" t="s">
        <v>307</v>
      </c>
    </row>
    <row r="122" spans="1:7" s="338" customFormat="1" ht="15.75">
      <c r="A122" s="337"/>
      <c r="B122" s="337" t="s">
        <v>116</v>
      </c>
      <c r="C122" s="355"/>
      <c r="D122" s="61" t="s">
        <v>117</v>
      </c>
      <c r="E122" s="7">
        <f>E123</f>
        <v>0</v>
      </c>
      <c r="F122" s="7">
        <f>F123</f>
        <v>6</v>
      </c>
      <c r="G122" s="23"/>
    </row>
    <row r="123" spans="1:7" s="166" customFormat="1" ht="15.75">
      <c r="A123" s="202"/>
      <c r="B123" s="202"/>
      <c r="C123" s="204" t="s">
        <v>145</v>
      </c>
      <c r="D123" s="36" t="s">
        <v>144</v>
      </c>
      <c r="E123" s="7"/>
      <c r="F123" s="7">
        <v>6</v>
      </c>
      <c r="G123" s="23"/>
    </row>
    <row r="124" spans="1:7" s="54" customFormat="1" ht="35.25" customHeight="1">
      <c r="A124" s="70" t="s">
        <v>96</v>
      </c>
      <c r="B124" s="70"/>
      <c r="C124" s="361"/>
      <c r="D124" s="73" t="s">
        <v>265</v>
      </c>
      <c r="E124" s="18">
        <f>E125</f>
        <v>144000</v>
      </c>
      <c r="F124" s="18">
        <f>F125</f>
        <v>83661</v>
      </c>
      <c r="G124" s="23">
        <f>F124/E124%</f>
        <v>58.09791666666667</v>
      </c>
    </row>
    <row r="125" spans="1:7" s="338" customFormat="1" ht="24" customHeight="1">
      <c r="A125" s="345"/>
      <c r="B125" s="337" t="s">
        <v>155</v>
      </c>
      <c r="C125" s="362"/>
      <c r="D125" s="61" t="s">
        <v>156</v>
      </c>
      <c r="E125" s="7">
        <f>E126+E127</f>
        <v>144000</v>
      </c>
      <c r="F125" s="7">
        <f>F126+F127</f>
        <v>83661</v>
      </c>
      <c r="G125" s="23"/>
    </row>
    <row r="126" spans="1:7" s="166" customFormat="1" ht="63.75">
      <c r="A126" s="203"/>
      <c r="B126" s="202"/>
      <c r="C126" s="204" t="s">
        <v>311</v>
      </c>
      <c r="D126" s="36" t="s">
        <v>312</v>
      </c>
      <c r="E126" s="7">
        <v>144000</v>
      </c>
      <c r="F126" s="7">
        <v>53127</v>
      </c>
      <c r="G126" s="23"/>
    </row>
    <row r="127" spans="1:7" s="166" customFormat="1" ht="27" customHeight="1">
      <c r="A127" s="202"/>
      <c r="B127" s="202"/>
      <c r="C127" s="204" t="s">
        <v>405</v>
      </c>
      <c r="D127" s="36" t="s">
        <v>144</v>
      </c>
      <c r="E127" s="7"/>
      <c r="F127" s="7">
        <v>30534</v>
      </c>
      <c r="G127" s="23"/>
    </row>
    <row r="128" spans="1:7" s="13" customFormat="1" ht="26.25" customHeight="1" thickBot="1">
      <c r="A128" s="383" t="s">
        <v>34</v>
      </c>
      <c r="B128" s="384"/>
      <c r="C128" s="384"/>
      <c r="D128" s="385"/>
      <c r="E128" s="52">
        <f>E4+E9+E12+E20+E26+E42+E49+E54+E63+E68+E81+E86+E99+E104+E113+E121+E124</f>
        <v>103721281</v>
      </c>
      <c r="F128" s="52">
        <f>F4+F9+F12+F20+F26+F42+F49+F54+F63+F68+F81+F86+F99+F104+F113+F121+F124</f>
        <v>47621732.480000004</v>
      </c>
      <c r="G128" s="53">
        <f>F128/E128%</f>
        <v>45.91317425013291</v>
      </c>
    </row>
    <row r="129" spans="1:7" ht="15">
      <c r="A129" s="30"/>
      <c r="B129" s="30"/>
      <c r="C129" s="206"/>
      <c r="D129" s="32"/>
      <c r="E129" s="33"/>
      <c r="F129" s="33"/>
      <c r="G129" s="34"/>
    </row>
  </sheetData>
  <sheetProtection/>
  <autoFilter ref="A3:M128"/>
  <mergeCells count="3">
    <mergeCell ref="F1:G1"/>
    <mergeCell ref="A2:G2"/>
    <mergeCell ref="A128:D128"/>
  </mergeCells>
  <printOptions/>
  <pageMargins left="0.75" right="0.75" top="1" bottom="1" header="0.5" footer="0.5"/>
  <pageSetup fitToHeight="6" fitToWidth="1" horizontalDpi="600" verticalDpi="600" orientation="portrait" paperSize="9" scale="70" r:id="rId1"/>
  <headerFooter alignWithMargins="0">
    <oddFooter>&amp;CStrona &amp;P</oddFooter>
  </headerFooter>
  <rowBreaks count="1" manualBreakCount="1">
    <brk id="3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2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9.00390625" style="1" bestFit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23.25" customHeight="1">
      <c r="F1" s="374" t="s">
        <v>368</v>
      </c>
      <c r="G1" s="375"/>
    </row>
    <row r="2" spans="1:8" ht="71.25" customHeight="1">
      <c r="A2" s="380" t="s">
        <v>370</v>
      </c>
      <c r="B2" s="380"/>
      <c r="C2" s="380"/>
      <c r="D2" s="380"/>
      <c r="E2" s="380"/>
      <c r="F2" s="380"/>
      <c r="G2" s="380"/>
      <c r="H2" s="44"/>
    </row>
    <row r="3" spans="1:8" s="76" customFormat="1" ht="40.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69"/>
    </row>
    <row r="4" spans="1:7" ht="24" customHeight="1">
      <c r="A4" s="93" t="s">
        <v>23</v>
      </c>
      <c r="B4" s="93"/>
      <c r="C4" s="157"/>
      <c r="D4" s="280" t="s">
        <v>24</v>
      </c>
      <c r="E4" s="95">
        <f>E5+E9+E19+E23+E26</f>
        <v>15673439</v>
      </c>
      <c r="F4" s="95">
        <f>F5+F9+F19+F23+F26</f>
        <v>6704273.1</v>
      </c>
      <c r="G4" s="125">
        <f>F4/E4%</f>
        <v>42.77474203332146</v>
      </c>
    </row>
    <row r="5" spans="1:7" ht="22.5" customHeight="1">
      <c r="A5" s="84"/>
      <c r="B5" s="88" t="s">
        <v>80</v>
      </c>
      <c r="C5" s="286"/>
      <c r="D5" s="288" t="s">
        <v>81</v>
      </c>
      <c r="E5" s="91">
        <f>E6+E7+E8</f>
        <v>734500</v>
      </c>
      <c r="F5" s="91">
        <f>F6+F7+F8</f>
        <v>335968</v>
      </c>
      <c r="G5" s="180">
        <f>F5/E5%</f>
        <v>45.74104833219877</v>
      </c>
    </row>
    <row r="6" spans="1:7" ht="28.5">
      <c r="A6" s="84"/>
      <c r="B6" s="84"/>
      <c r="C6" s="156">
        <v>3030</v>
      </c>
      <c r="D6" s="173" t="s">
        <v>222</v>
      </c>
      <c r="E6" s="86">
        <v>670000</v>
      </c>
      <c r="F6" s="86">
        <v>316305</v>
      </c>
      <c r="G6" s="216"/>
    </row>
    <row r="7" spans="1:7" ht="23.25" customHeight="1">
      <c r="A7" s="84"/>
      <c r="B7" s="84"/>
      <c r="C7" s="156">
        <v>4170</v>
      </c>
      <c r="D7" s="173" t="s">
        <v>129</v>
      </c>
      <c r="E7" s="86">
        <v>900</v>
      </c>
      <c r="F7" s="86">
        <v>900</v>
      </c>
      <c r="G7" s="216"/>
    </row>
    <row r="8" spans="1:7" ht="26.25" customHeight="1">
      <c r="A8" s="84"/>
      <c r="B8" s="84"/>
      <c r="C8" s="161" t="s">
        <v>359</v>
      </c>
      <c r="D8" s="283" t="s">
        <v>164</v>
      </c>
      <c r="E8" s="86">
        <v>63600</v>
      </c>
      <c r="F8" s="86">
        <v>18763</v>
      </c>
      <c r="G8" s="216"/>
    </row>
    <row r="9" spans="1:7" ht="20.25" customHeight="1">
      <c r="A9" s="84"/>
      <c r="B9" s="88" t="s">
        <v>60</v>
      </c>
      <c r="C9" s="286"/>
      <c r="D9" s="288" t="s">
        <v>72</v>
      </c>
      <c r="E9" s="91">
        <f>E10+E11+E12+E13+E14+E15+E16+E17+E18</f>
        <v>12679139</v>
      </c>
      <c r="F9" s="91">
        <f>F10+F11+F12+F13+F14+F15+F16+F17+F18</f>
        <v>5538764</v>
      </c>
      <c r="G9" s="180">
        <f>F9/E9%</f>
        <v>43.6840703457861</v>
      </c>
    </row>
    <row r="10" spans="1:7" ht="28.5">
      <c r="A10" s="84"/>
      <c r="B10" s="84"/>
      <c r="C10" s="156">
        <v>3020</v>
      </c>
      <c r="D10" s="173" t="s">
        <v>221</v>
      </c>
      <c r="E10" s="86">
        <v>17000</v>
      </c>
      <c r="F10" s="86">
        <v>3113</v>
      </c>
      <c r="G10" s="133"/>
    </row>
    <row r="11" spans="1:7" ht="18.75" customHeight="1">
      <c r="A11" s="84"/>
      <c r="B11" s="84"/>
      <c r="C11" s="156">
        <v>3050</v>
      </c>
      <c r="D11" s="173" t="s">
        <v>223</v>
      </c>
      <c r="E11" s="86">
        <v>25176</v>
      </c>
      <c r="F11" s="86">
        <v>8181</v>
      </c>
      <c r="G11" s="133"/>
    </row>
    <row r="12" spans="1:7" ht="21" customHeight="1">
      <c r="A12" s="84"/>
      <c r="B12" s="84"/>
      <c r="C12" s="160" t="s">
        <v>171</v>
      </c>
      <c r="D12" s="173" t="s">
        <v>162</v>
      </c>
      <c r="E12" s="86">
        <v>7386928</v>
      </c>
      <c r="F12" s="86">
        <v>3292958</v>
      </c>
      <c r="G12" s="133"/>
    </row>
    <row r="13" spans="1:7" ht="24" customHeight="1">
      <c r="A13" s="84"/>
      <c r="B13" s="84"/>
      <c r="C13" s="160" t="s">
        <v>172</v>
      </c>
      <c r="D13" s="173" t="s">
        <v>173</v>
      </c>
      <c r="E13" s="86">
        <v>516643</v>
      </c>
      <c r="F13" s="86">
        <v>505144</v>
      </c>
      <c r="G13" s="133"/>
    </row>
    <row r="14" spans="1:7" ht="25.5" customHeight="1">
      <c r="A14" s="84"/>
      <c r="B14" s="84"/>
      <c r="C14" s="160" t="s">
        <v>213</v>
      </c>
      <c r="D14" s="173" t="s">
        <v>163</v>
      </c>
      <c r="E14" s="86">
        <v>1506089</v>
      </c>
      <c r="F14" s="86">
        <v>657120</v>
      </c>
      <c r="G14" s="133"/>
    </row>
    <row r="15" spans="1:7" ht="23.25" customHeight="1">
      <c r="A15" s="84"/>
      <c r="B15" s="84"/>
      <c r="C15" s="156">
        <v>4170</v>
      </c>
      <c r="D15" s="173" t="s">
        <v>129</v>
      </c>
      <c r="E15" s="86">
        <v>20000</v>
      </c>
      <c r="F15" s="86">
        <v>2500</v>
      </c>
      <c r="G15" s="133"/>
    </row>
    <row r="16" spans="1:7" ht="25.5">
      <c r="A16" s="84"/>
      <c r="B16" s="84"/>
      <c r="C16" s="161" t="s">
        <v>357</v>
      </c>
      <c r="D16" s="283" t="s">
        <v>164</v>
      </c>
      <c r="E16" s="86">
        <v>2974400</v>
      </c>
      <c r="F16" s="86">
        <v>1069748</v>
      </c>
      <c r="G16" s="133"/>
    </row>
    <row r="17" spans="1:7" ht="28.5">
      <c r="A17" s="84"/>
      <c r="B17" s="84"/>
      <c r="C17" s="161">
        <v>6050</v>
      </c>
      <c r="D17" s="173" t="s">
        <v>166</v>
      </c>
      <c r="E17" s="86">
        <v>102403</v>
      </c>
      <c r="F17" s="86"/>
      <c r="G17" s="133"/>
    </row>
    <row r="18" spans="1:7" ht="28.5">
      <c r="A18" s="84"/>
      <c r="B18" s="84"/>
      <c r="C18" s="156">
        <v>6060</v>
      </c>
      <c r="D18" s="173" t="s">
        <v>167</v>
      </c>
      <c r="E18" s="86">
        <v>130500</v>
      </c>
      <c r="F18" s="86"/>
      <c r="G18" s="133"/>
    </row>
    <row r="19" spans="1:7" ht="25.5" customHeight="1">
      <c r="A19" s="84"/>
      <c r="B19" s="88" t="s">
        <v>25</v>
      </c>
      <c r="C19" s="286"/>
      <c r="D19" s="288" t="s">
        <v>26</v>
      </c>
      <c r="E19" s="91">
        <f>E20+E21+E22</f>
        <v>39000</v>
      </c>
      <c r="F19" s="91">
        <f>F20+F21+F22</f>
        <v>31852</v>
      </c>
      <c r="G19" s="180">
        <f>F19/E19%</f>
        <v>81.67179487179487</v>
      </c>
    </row>
    <row r="20" spans="1:7" ht="18.75" customHeight="1">
      <c r="A20" s="84"/>
      <c r="B20" s="84"/>
      <c r="C20" s="160" t="s">
        <v>213</v>
      </c>
      <c r="D20" s="173" t="s">
        <v>163</v>
      </c>
      <c r="E20" s="86">
        <v>3850</v>
      </c>
      <c r="F20" s="86">
        <v>3366</v>
      </c>
      <c r="G20" s="133"/>
    </row>
    <row r="21" spans="1:7" ht="20.25" customHeight="1">
      <c r="A21" s="84"/>
      <c r="B21" s="84"/>
      <c r="C21" s="156">
        <v>4170</v>
      </c>
      <c r="D21" s="173" t="s">
        <v>129</v>
      </c>
      <c r="E21" s="86">
        <v>24000</v>
      </c>
      <c r="F21" s="86">
        <v>21160</v>
      </c>
      <c r="G21" s="133"/>
    </row>
    <row r="22" spans="1:7" ht="24.75" customHeight="1">
      <c r="A22" s="84"/>
      <c r="B22" s="84"/>
      <c r="C22" s="161" t="s">
        <v>212</v>
      </c>
      <c r="D22" s="283" t="s">
        <v>164</v>
      </c>
      <c r="E22" s="86">
        <v>11150</v>
      </c>
      <c r="F22" s="86">
        <v>7326</v>
      </c>
      <c r="G22" s="133"/>
    </row>
    <row r="23" spans="1:7" ht="30">
      <c r="A23" s="84"/>
      <c r="B23" s="88" t="s">
        <v>191</v>
      </c>
      <c r="C23" s="178"/>
      <c r="D23" s="285" t="s">
        <v>192</v>
      </c>
      <c r="E23" s="91">
        <f>E24+E25</f>
        <v>222800</v>
      </c>
      <c r="F23" s="91">
        <f>F24+F25</f>
        <v>147568.1</v>
      </c>
      <c r="G23" s="180">
        <f>F23/E23%</f>
        <v>66.2334380610413</v>
      </c>
    </row>
    <row r="24" spans="1:7" ht="22.5" customHeight="1">
      <c r="A24" s="84"/>
      <c r="B24" s="84"/>
      <c r="C24" s="161">
        <v>4170</v>
      </c>
      <c r="D24" s="173" t="s">
        <v>129</v>
      </c>
      <c r="E24" s="86">
        <v>2000</v>
      </c>
      <c r="F24" s="86"/>
      <c r="G24" s="133"/>
    </row>
    <row r="25" spans="1:7" ht="24" customHeight="1">
      <c r="A25" s="84"/>
      <c r="B25" s="84"/>
      <c r="C25" s="161" t="s">
        <v>193</v>
      </c>
      <c r="D25" s="283" t="s">
        <v>164</v>
      </c>
      <c r="E25" s="86">
        <v>220800</v>
      </c>
      <c r="F25" s="86">
        <v>147568.1</v>
      </c>
      <c r="G25" s="133"/>
    </row>
    <row r="26" spans="1:7" ht="27" customHeight="1">
      <c r="A26" s="84"/>
      <c r="B26" s="88" t="s">
        <v>82</v>
      </c>
      <c r="C26" s="286"/>
      <c r="D26" s="288" t="s">
        <v>41</v>
      </c>
      <c r="E26" s="91">
        <f>E27+E28</f>
        <v>1998000</v>
      </c>
      <c r="F26" s="91">
        <f>F27+F28</f>
        <v>650121</v>
      </c>
      <c r="G26" s="180">
        <f>F26/E26%</f>
        <v>32.53858858858859</v>
      </c>
    </row>
    <row r="27" spans="1:7" ht="18.75" customHeight="1">
      <c r="A27" s="84"/>
      <c r="B27" s="84"/>
      <c r="C27" s="156">
        <v>4170</v>
      </c>
      <c r="D27" s="173" t="s">
        <v>129</v>
      </c>
      <c r="E27" s="86">
        <v>11500</v>
      </c>
      <c r="F27" s="86">
        <v>1650</v>
      </c>
      <c r="G27" s="133"/>
    </row>
    <row r="28" spans="1:7" ht="21" customHeight="1">
      <c r="A28" s="84"/>
      <c r="B28" s="84"/>
      <c r="C28" s="161" t="s">
        <v>358</v>
      </c>
      <c r="D28" s="283" t="s">
        <v>164</v>
      </c>
      <c r="E28" s="86">
        <v>1986500</v>
      </c>
      <c r="F28" s="86">
        <v>648471</v>
      </c>
      <c r="G28" s="133"/>
    </row>
    <row r="29" spans="1:7" ht="25.5" customHeight="1">
      <c r="A29" s="403" t="s">
        <v>34</v>
      </c>
      <c r="B29" s="403"/>
      <c r="C29" s="403"/>
      <c r="D29" s="403"/>
      <c r="E29" s="72">
        <f>E4</f>
        <v>15673439</v>
      </c>
      <c r="F29" s="72">
        <f>F4</f>
        <v>6704273.1</v>
      </c>
      <c r="G29" s="148">
        <f>F29/E29%</f>
        <v>42.77474203332146</v>
      </c>
    </row>
  </sheetData>
  <sheetProtection/>
  <mergeCells count="3">
    <mergeCell ref="F1:G1"/>
    <mergeCell ref="A2:G2"/>
    <mergeCell ref="A29:D2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9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875" style="1" customWidth="1"/>
    <col min="2" max="2" width="11.625" style="76" customWidth="1"/>
    <col min="3" max="3" width="12.375" style="166" bestFit="1" customWidth="1"/>
    <col min="4" max="4" width="30.625" style="1" customWidth="1"/>
    <col min="5" max="5" width="20.625" style="1" customWidth="1"/>
    <col min="6" max="6" width="18.375" style="1" customWidth="1"/>
    <col min="7" max="7" width="12.25390625" style="22" customWidth="1"/>
    <col min="8" max="16384" width="9.125" style="1" customWidth="1"/>
  </cols>
  <sheetData>
    <row r="1" spans="5:9" ht="39" customHeight="1">
      <c r="E1" s="76"/>
      <c r="F1" s="374" t="s">
        <v>133</v>
      </c>
      <c r="G1" s="375"/>
      <c r="H1" s="74"/>
      <c r="I1" s="74"/>
    </row>
    <row r="2" spans="1:9" ht="100.5" customHeight="1" thickBot="1">
      <c r="A2" s="380" t="s">
        <v>391</v>
      </c>
      <c r="B2" s="380"/>
      <c r="C2" s="380"/>
      <c r="D2" s="380"/>
      <c r="E2" s="380"/>
      <c r="F2" s="380"/>
      <c r="G2" s="380"/>
      <c r="H2" s="74"/>
      <c r="I2" s="74"/>
    </row>
    <row r="3" spans="1:9" ht="28.5" customHeight="1" thickBot="1">
      <c r="A3" s="151" t="s">
        <v>1</v>
      </c>
      <c r="B3" s="77" t="s">
        <v>2</v>
      </c>
      <c r="C3" s="229" t="s">
        <v>3</v>
      </c>
      <c r="D3" s="78" t="s">
        <v>4</v>
      </c>
      <c r="E3" s="179" t="s">
        <v>5</v>
      </c>
      <c r="F3" s="77" t="s">
        <v>6</v>
      </c>
      <c r="G3" s="78" t="s">
        <v>7</v>
      </c>
      <c r="H3" s="74"/>
      <c r="I3" s="74"/>
    </row>
    <row r="4" spans="1:7" ht="15.75">
      <c r="A4" s="93" t="s">
        <v>38</v>
      </c>
      <c r="B4" s="93"/>
      <c r="C4" s="157"/>
      <c r="D4" s="280" t="s">
        <v>39</v>
      </c>
      <c r="E4" s="95">
        <f>E5+E12+E20+E27+E34+E41+E48+E53</f>
        <v>14448416</v>
      </c>
      <c r="F4" s="95">
        <f>F5+F12+F20+F27+F34+F41+F48+F53</f>
        <v>7090840.13</v>
      </c>
      <c r="G4" s="125">
        <f>F4/E4%</f>
        <v>49.076937776431684</v>
      </c>
    </row>
    <row r="5" spans="1:7" s="236" customFormat="1" ht="30">
      <c r="A5" s="136"/>
      <c r="B5" s="88" t="s">
        <v>83</v>
      </c>
      <c r="C5" s="286"/>
      <c r="D5" s="285" t="s">
        <v>115</v>
      </c>
      <c r="E5" s="91">
        <f>E6+E7+E8+E9+E10+E11</f>
        <v>3974132</v>
      </c>
      <c r="F5" s="91">
        <f>F6+F7+F8+F9+F10+F11</f>
        <v>1975060</v>
      </c>
      <c r="G5" s="180">
        <f>F5/E5%</f>
        <v>49.69789629534198</v>
      </c>
    </row>
    <row r="6" spans="1:7" ht="42.75">
      <c r="A6" s="136"/>
      <c r="B6" s="136"/>
      <c r="C6" s="295">
        <v>2540</v>
      </c>
      <c r="D6" s="135" t="s">
        <v>165</v>
      </c>
      <c r="E6" s="137">
        <v>2298978</v>
      </c>
      <c r="F6" s="137">
        <v>1165061</v>
      </c>
      <c r="G6" s="138"/>
    </row>
    <row r="7" spans="1:7" ht="28.5">
      <c r="A7" s="136"/>
      <c r="B7" s="136"/>
      <c r="C7" s="295">
        <v>3020</v>
      </c>
      <c r="D7" s="135" t="s">
        <v>221</v>
      </c>
      <c r="E7" s="137">
        <v>44987</v>
      </c>
      <c r="F7" s="137">
        <v>21636</v>
      </c>
      <c r="G7" s="138"/>
    </row>
    <row r="8" spans="1:7" ht="28.5">
      <c r="A8" s="136"/>
      <c r="B8" s="136"/>
      <c r="C8" s="295">
        <v>4010</v>
      </c>
      <c r="D8" s="135" t="s">
        <v>162</v>
      </c>
      <c r="E8" s="137">
        <v>1100512</v>
      </c>
      <c r="F8" s="137">
        <v>489125</v>
      </c>
      <c r="G8" s="138"/>
    </row>
    <row r="9" spans="1:7" ht="28.5">
      <c r="A9" s="136"/>
      <c r="B9" s="136"/>
      <c r="C9" s="295">
        <v>4040</v>
      </c>
      <c r="D9" s="135" t="s">
        <v>173</v>
      </c>
      <c r="E9" s="137">
        <v>92548</v>
      </c>
      <c r="F9" s="137">
        <v>87761</v>
      </c>
      <c r="G9" s="138"/>
    </row>
    <row r="10" spans="1:7" ht="15">
      <c r="A10" s="136"/>
      <c r="B10" s="136"/>
      <c r="C10" s="296" t="s">
        <v>213</v>
      </c>
      <c r="D10" s="135" t="s">
        <v>163</v>
      </c>
      <c r="E10" s="137">
        <v>238771</v>
      </c>
      <c r="F10" s="137">
        <v>108637</v>
      </c>
      <c r="G10" s="138"/>
    </row>
    <row r="11" spans="1:7" ht="25.5">
      <c r="A11" s="136"/>
      <c r="B11" s="136"/>
      <c r="C11" s="367" t="s">
        <v>429</v>
      </c>
      <c r="D11" s="135" t="s">
        <v>164</v>
      </c>
      <c r="E11" s="137">
        <v>198336</v>
      </c>
      <c r="F11" s="137">
        <v>102840</v>
      </c>
      <c r="G11" s="138"/>
    </row>
    <row r="12" spans="1:7" s="236" customFormat="1" ht="15.75">
      <c r="A12" s="136"/>
      <c r="B12" s="88" t="s">
        <v>84</v>
      </c>
      <c r="C12" s="286"/>
      <c r="D12" s="285" t="s">
        <v>85</v>
      </c>
      <c r="E12" s="91">
        <f>E13+E14+E15+E16+E17+E18+E19</f>
        <v>2159058</v>
      </c>
      <c r="F12" s="91">
        <f>F13+F14+F15+F16+F17+F18+F19</f>
        <v>998171</v>
      </c>
      <c r="G12" s="180">
        <f>F12/E12%</f>
        <v>46.23178256443319</v>
      </c>
    </row>
    <row r="13" spans="1:7" ht="42.75">
      <c r="A13" s="84"/>
      <c r="B13" s="84"/>
      <c r="C13" s="156">
        <v>2540</v>
      </c>
      <c r="D13" s="173" t="s">
        <v>165</v>
      </c>
      <c r="E13" s="86">
        <v>295570</v>
      </c>
      <c r="F13" s="86">
        <v>138498</v>
      </c>
      <c r="G13" s="133"/>
    </row>
    <row r="14" spans="1:7" ht="28.5">
      <c r="A14" s="84"/>
      <c r="B14" s="84"/>
      <c r="C14" s="156">
        <v>3020</v>
      </c>
      <c r="D14" s="173" t="s">
        <v>221</v>
      </c>
      <c r="E14" s="86">
        <v>35083</v>
      </c>
      <c r="F14" s="86">
        <v>16306</v>
      </c>
      <c r="G14" s="133"/>
    </row>
    <row r="15" spans="1:7" ht="28.5">
      <c r="A15" s="84"/>
      <c r="B15" s="84"/>
      <c r="C15" s="156">
        <v>4010</v>
      </c>
      <c r="D15" s="173" t="s">
        <v>162</v>
      </c>
      <c r="E15" s="86">
        <v>1227739</v>
      </c>
      <c r="F15" s="86">
        <v>530429</v>
      </c>
      <c r="G15" s="133"/>
    </row>
    <row r="16" spans="1:7" ht="28.5">
      <c r="A16" s="84"/>
      <c r="B16" s="84"/>
      <c r="C16" s="156">
        <v>4040</v>
      </c>
      <c r="D16" s="173" t="s">
        <v>173</v>
      </c>
      <c r="E16" s="86">
        <v>95179</v>
      </c>
      <c r="F16" s="86">
        <v>94559</v>
      </c>
      <c r="G16" s="133"/>
    </row>
    <row r="17" spans="1:7" ht="15.75">
      <c r="A17" s="84"/>
      <c r="B17" s="84"/>
      <c r="C17" s="161" t="s">
        <v>213</v>
      </c>
      <c r="D17" s="173" t="s">
        <v>163</v>
      </c>
      <c r="E17" s="86">
        <v>256981</v>
      </c>
      <c r="F17" s="86">
        <v>105974</v>
      </c>
      <c r="G17" s="133"/>
    </row>
    <row r="18" spans="1:7" ht="25.5">
      <c r="A18" s="84"/>
      <c r="B18" s="84"/>
      <c r="C18" s="161" t="s">
        <v>428</v>
      </c>
      <c r="D18" s="173" t="s">
        <v>164</v>
      </c>
      <c r="E18" s="86">
        <v>242611</v>
      </c>
      <c r="F18" s="86">
        <v>110344</v>
      </c>
      <c r="G18" s="133"/>
    </row>
    <row r="19" spans="1:7" ht="28.5">
      <c r="A19" s="84"/>
      <c r="B19" s="84"/>
      <c r="C19" s="161">
        <v>4780</v>
      </c>
      <c r="D19" s="173" t="s">
        <v>239</v>
      </c>
      <c r="E19" s="86">
        <v>5895</v>
      </c>
      <c r="F19" s="86">
        <v>2061</v>
      </c>
      <c r="G19" s="133"/>
    </row>
    <row r="20" spans="1:7" s="236" customFormat="1" ht="15.75">
      <c r="A20" s="136"/>
      <c r="B20" s="88" t="s">
        <v>62</v>
      </c>
      <c r="C20" s="286"/>
      <c r="D20" s="285" t="s">
        <v>75</v>
      </c>
      <c r="E20" s="91">
        <f>E21+E22+E23+E24+E25+E26</f>
        <v>821640</v>
      </c>
      <c r="F20" s="91">
        <f>F21+F22+F23+F24+F25+F26</f>
        <v>414552</v>
      </c>
      <c r="G20" s="180">
        <f>F20/E20%</f>
        <v>50.45421352417117</v>
      </c>
    </row>
    <row r="21" spans="1:7" ht="28.5">
      <c r="A21" s="136"/>
      <c r="B21" s="136"/>
      <c r="C21" s="295">
        <v>3020</v>
      </c>
      <c r="D21" s="135" t="s">
        <v>221</v>
      </c>
      <c r="E21" s="137">
        <v>1099</v>
      </c>
      <c r="F21" s="137">
        <v>125</v>
      </c>
      <c r="G21" s="138"/>
    </row>
    <row r="22" spans="1:7" ht="28.5">
      <c r="A22" s="136"/>
      <c r="B22" s="136"/>
      <c r="C22" s="295">
        <v>4010</v>
      </c>
      <c r="D22" s="135" t="s">
        <v>162</v>
      </c>
      <c r="E22" s="137">
        <v>552692</v>
      </c>
      <c r="F22" s="137">
        <v>246810</v>
      </c>
      <c r="G22" s="138"/>
    </row>
    <row r="23" spans="1:7" ht="28.5">
      <c r="A23" s="136"/>
      <c r="B23" s="136"/>
      <c r="C23" s="295">
        <v>4040</v>
      </c>
      <c r="D23" s="135" t="s">
        <v>173</v>
      </c>
      <c r="E23" s="137">
        <v>50122</v>
      </c>
      <c r="F23" s="137">
        <v>47116</v>
      </c>
      <c r="G23" s="138"/>
    </row>
    <row r="24" spans="1:7" ht="15">
      <c r="A24" s="136"/>
      <c r="B24" s="136"/>
      <c r="C24" s="296" t="s">
        <v>213</v>
      </c>
      <c r="D24" s="135" t="s">
        <v>163</v>
      </c>
      <c r="E24" s="137">
        <v>109349</v>
      </c>
      <c r="F24" s="137">
        <v>51544</v>
      </c>
      <c r="G24" s="138"/>
    </row>
    <row r="25" spans="1:7" ht="15">
      <c r="A25" s="136"/>
      <c r="B25" s="136"/>
      <c r="C25" s="296">
        <v>4170</v>
      </c>
      <c r="D25" s="135" t="s">
        <v>129</v>
      </c>
      <c r="E25" s="137">
        <v>2500</v>
      </c>
      <c r="F25" s="137">
        <v>911</v>
      </c>
      <c r="G25" s="138"/>
    </row>
    <row r="26" spans="1:7" ht="25.5">
      <c r="A26" s="136"/>
      <c r="B26" s="136"/>
      <c r="C26" s="367" t="s">
        <v>430</v>
      </c>
      <c r="D26" s="135" t="s">
        <v>164</v>
      </c>
      <c r="E26" s="137">
        <v>105878</v>
      </c>
      <c r="F26" s="137">
        <v>68046</v>
      </c>
      <c r="G26" s="138"/>
    </row>
    <row r="27" spans="1:7" s="236" customFormat="1" ht="15.75">
      <c r="A27" s="136"/>
      <c r="B27" s="88" t="s">
        <v>63</v>
      </c>
      <c r="C27" s="286"/>
      <c r="D27" s="285" t="s">
        <v>76</v>
      </c>
      <c r="E27" s="91">
        <f>E28+E29+E30+E31+E32+E33</f>
        <v>5655902</v>
      </c>
      <c r="F27" s="91">
        <f>F28+F29+F30+F31+F32+F33</f>
        <v>2791939.13</v>
      </c>
      <c r="G27" s="180">
        <f>F27/E27%</f>
        <v>49.363286881561955</v>
      </c>
    </row>
    <row r="28" spans="1:7" ht="28.5">
      <c r="A28" s="136"/>
      <c r="B28" s="136"/>
      <c r="C28" s="295">
        <v>3020</v>
      </c>
      <c r="D28" s="135" t="s">
        <v>221</v>
      </c>
      <c r="E28" s="137">
        <v>244394</v>
      </c>
      <c r="F28" s="137">
        <v>116222</v>
      </c>
      <c r="G28" s="138"/>
    </row>
    <row r="29" spans="1:7" ht="28.5">
      <c r="A29" s="136"/>
      <c r="B29" s="136"/>
      <c r="C29" s="295">
        <v>4010</v>
      </c>
      <c r="D29" s="135" t="s">
        <v>162</v>
      </c>
      <c r="E29" s="137">
        <v>3768171</v>
      </c>
      <c r="F29" s="137">
        <v>1691953</v>
      </c>
      <c r="G29" s="138"/>
    </row>
    <row r="30" spans="1:7" ht="28.5">
      <c r="A30" s="136"/>
      <c r="B30" s="136"/>
      <c r="C30" s="295">
        <v>4040</v>
      </c>
      <c r="D30" s="135" t="s">
        <v>173</v>
      </c>
      <c r="E30" s="137">
        <v>297505</v>
      </c>
      <c r="F30" s="137">
        <v>297502</v>
      </c>
      <c r="G30" s="138"/>
    </row>
    <row r="31" spans="1:7" ht="15">
      <c r="A31" s="136"/>
      <c r="B31" s="136"/>
      <c r="C31" s="296" t="s">
        <v>213</v>
      </c>
      <c r="D31" s="135" t="s">
        <v>163</v>
      </c>
      <c r="E31" s="137">
        <v>805592</v>
      </c>
      <c r="F31" s="137">
        <v>358106</v>
      </c>
      <c r="G31" s="138"/>
    </row>
    <row r="32" spans="1:7" ht="15">
      <c r="A32" s="136"/>
      <c r="B32" s="136"/>
      <c r="C32" s="296">
        <v>4170</v>
      </c>
      <c r="D32" s="135" t="s">
        <v>129</v>
      </c>
      <c r="E32" s="137">
        <v>12500</v>
      </c>
      <c r="F32" s="137">
        <v>5596</v>
      </c>
      <c r="G32" s="138"/>
    </row>
    <row r="33" spans="1:7" ht="25.5">
      <c r="A33" s="136"/>
      <c r="B33" s="136"/>
      <c r="C33" s="367" t="s">
        <v>431</v>
      </c>
      <c r="D33" s="135" t="s">
        <v>164</v>
      </c>
      <c r="E33" s="137">
        <v>527740</v>
      </c>
      <c r="F33" s="137">
        <v>322560.13</v>
      </c>
      <c r="G33" s="138"/>
    </row>
    <row r="34" spans="1:7" s="236" customFormat="1" ht="15.75">
      <c r="A34" s="136"/>
      <c r="B34" s="88" t="s">
        <v>86</v>
      </c>
      <c r="C34" s="286"/>
      <c r="D34" s="285" t="s">
        <v>87</v>
      </c>
      <c r="E34" s="91">
        <f>E35+E36+E37+E38+E39+E40</f>
        <v>892991</v>
      </c>
      <c r="F34" s="91">
        <f>F35+F36+F37+F38+F39+F40</f>
        <v>419740</v>
      </c>
      <c r="G34" s="180">
        <f>F34/E34%</f>
        <v>47.00383318532886</v>
      </c>
    </row>
    <row r="35" spans="1:7" ht="28.5">
      <c r="A35" s="136"/>
      <c r="B35" s="136"/>
      <c r="C35" s="295">
        <v>3020</v>
      </c>
      <c r="D35" s="135" t="s">
        <v>221</v>
      </c>
      <c r="E35" s="137">
        <v>1476</v>
      </c>
      <c r="F35" s="137">
        <v>125</v>
      </c>
      <c r="G35" s="138"/>
    </row>
    <row r="36" spans="1:7" ht="28.5">
      <c r="A36" s="136"/>
      <c r="B36" s="136"/>
      <c r="C36" s="295">
        <v>4010</v>
      </c>
      <c r="D36" s="135" t="s">
        <v>162</v>
      </c>
      <c r="E36" s="137">
        <v>590760</v>
      </c>
      <c r="F36" s="137">
        <v>259615</v>
      </c>
      <c r="G36" s="138"/>
    </row>
    <row r="37" spans="1:7" ht="28.5">
      <c r="A37" s="136"/>
      <c r="B37" s="136"/>
      <c r="C37" s="295">
        <v>4040</v>
      </c>
      <c r="D37" s="135" t="s">
        <v>173</v>
      </c>
      <c r="E37" s="137">
        <v>46719</v>
      </c>
      <c r="F37" s="137">
        <v>45869</v>
      </c>
      <c r="G37" s="138"/>
    </row>
    <row r="38" spans="1:7" ht="15">
      <c r="A38" s="136"/>
      <c r="B38" s="136"/>
      <c r="C38" s="296" t="s">
        <v>213</v>
      </c>
      <c r="D38" s="135" t="s">
        <v>163</v>
      </c>
      <c r="E38" s="137">
        <v>117817</v>
      </c>
      <c r="F38" s="137">
        <v>50630</v>
      </c>
      <c r="G38" s="138"/>
    </row>
    <row r="39" spans="1:7" ht="25.5">
      <c r="A39" s="136"/>
      <c r="B39" s="136"/>
      <c r="C39" s="367" t="s">
        <v>426</v>
      </c>
      <c r="D39" s="135" t="s">
        <v>164</v>
      </c>
      <c r="E39" s="137">
        <v>133469</v>
      </c>
      <c r="F39" s="137">
        <v>62254</v>
      </c>
      <c r="G39" s="138"/>
    </row>
    <row r="40" spans="1:7" ht="28.5">
      <c r="A40" s="136"/>
      <c r="B40" s="136"/>
      <c r="C40" s="296">
        <v>4780</v>
      </c>
      <c r="D40" s="135" t="s">
        <v>239</v>
      </c>
      <c r="E40" s="137">
        <v>2750</v>
      </c>
      <c r="F40" s="137">
        <v>1247</v>
      </c>
      <c r="G40" s="138"/>
    </row>
    <row r="41" spans="1:7" s="236" customFormat="1" ht="30">
      <c r="A41" s="136"/>
      <c r="B41" s="88" t="s">
        <v>150</v>
      </c>
      <c r="C41" s="286"/>
      <c r="D41" s="285" t="s">
        <v>151</v>
      </c>
      <c r="E41" s="91">
        <f>E42+E43+E44+E45+E46+E47</f>
        <v>734910</v>
      </c>
      <c r="F41" s="91">
        <f>F42+F43+F44+F45+F46+F47</f>
        <v>483947</v>
      </c>
      <c r="G41" s="180">
        <f>F41/E41%</f>
        <v>65.85119266304717</v>
      </c>
    </row>
    <row r="42" spans="1:7" ht="28.5">
      <c r="A42" s="136"/>
      <c r="B42" s="136"/>
      <c r="C42" s="295" t="s">
        <v>369</v>
      </c>
      <c r="D42" s="135" t="s">
        <v>162</v>
      </c>
      <c r="E42" s="137">
        <v>61880</v>
      </c>
      <c r="F42" s="137">
        <v>32855</v>
      </c>
      <c r="G42" s="138"/>
    </row>
    <row r="43" spans="1:7" ht="28.5">
      <c r="A43" s="84"/>
      <c r="B43" s="84"/>
      <c r="C43" s="156" t="s">
        <v>372</v>
      </c>
      <c r="D43" s="173" t="s">
        <v>173</v>
      </c>
      <c r="E43" s="86">
        <v>2510</v>
      </c>
      <c r="F43" s="86">
        <v>2281</v>
      </c>
      <c r="G43" s="133"/>
    </row>
    <row r="44" spans="1:7" ht="25.5">
      <c r="A44" s="84"/>
      <c r="B44" s="84"/>
      <c r="C44" s="161" t="s">
        <v>360</v>
      </c>
      <c r="D44" s="173" t="s">
        <v>163</v>
      </c>
      <c r="E44" s="86">
        <v>24560</v>
      </c>
      <c r="F44" s="86">
        <v>11876</v>
      </c>
      <c r="G44" s="133"/>
    </row>
    <row r="45" spans="1:7" ht="15.75">
      <c r="A45" s="84"/>
      <c r="B45" s="84"/>
      <c r="C45" s="161" t="s">
        <v>361</v>
      </c>
      <c r="D45" s="173" t="s">
        <v>129</v>
      </c>
      <c r="E45" s="86">
        <v>144400</v>
      </c>
      <c r="F45" s="86">
        <v>78928</v>
      </c>
      <c r="G45" s="133"/>
    </row>
    <row r="46" spans="1:7" ht="15.75">
      <c r="A46" s="84"/>
      <c r="B46" s="84"/>
      <c r="C46" s="161" t="s">
        <v>362</v>
      </c>
      <c r="D46" s="173" t="s">
        <v>164</v>
      </c>
      <c r="E46" s="86">
        <v>463683</v>
      </c>
      <c r="F46" s="86">
        <v>344252</v>
      </c>
      <c r="G46" s="133"/>
    </row>
    <row r="47" spans="1:7" ht="15.75">
      <c r="A47" s="84"/>
      <c r="B47" s="84"/>
      <c r="C47" s="161">
        <v>4300</v>
      </c>
      <c r="D47" s="173" t="s">
        <v>164</v>
      </c>
      <c r="E47" s="86">
        <v>37877</v>
      </c>
      <c r="F47" s="86">
        <v>13755</v>
      </c>
      <c r="G47" s="133"/>
    </row>
    <row r="48" spans="1:7" s="236" customFormat="1" ht="150">
      <c r="A48" s="88"/>
      <c r="B48" s="88" t="s">
        <v>373</v>
      </c>
      <c r="C48" s="286"/>
      <c r="D48" s="285" t="s">
        <v>374</v>
      </c>
      <c r="E48" s="91">
        <f>E49+E50+E51+E52</f>
        <v>14241</v>
      </c>
      <c r="F48" s="91">
        <f>F49+F50+F51+F52</f>
        <v>7431</v>
      </c>
      <c r="G48" s="180">
        <f>F48/E48%</f>
        <v>52.180324415420266</v>
      </c>
    </row>
    <row r="49" spans="1:7" ht="28.5">
      <c r="A49" s="136"/>
      <c r="B49" s="136"/>
      <c r="C49" s="295">
        <v>3020</v>
      </c>
      <c r="D49" s="135" t="s">
        <v>221</v>
      </c>
      <c r="E49" s="137">
        <v>549</v>
      </c>
      <c r="F49" s="137">
        <v>290</v>
      </c>
      <c r="G49" s="138"/>
    </row>
    <row r="50" spans="1:7" ht="28.5">
      <c r="A50" s="136"/>
      <c r="B50" s="136"/>
      <c r="C50" s="295">
        <v>4010</v>
      </c>
      <c r="D50" s="135" t="s">
        <v>162</v>
      </c>
      <c r="E50" s="137">
        <v>10826</v>
      </c>
      <c r="F50" s="137">
        <v>5413</v>
      </c>
      <c r="G50" s="138"/>
    </row>
    <row r="51" spans="1:7" ht="28.5">
      <c r="A51" s="136"/>
      <c r="B51" s="136"/>
      <c r="C51" s="295">
        <v>4040</v>
      </c>
      <c r="D51" s="135" t="s">
        <v>173</v>
      </c>
      <c r="E51" s="137">
        <v>590</v>
      </c>
      <c r="F51" s="137">
        <v>590</v>
      </c>
      <c r="G51" s="138"/>
    </row>
    <row r="52" spans="1:7" ht="17.25" customHeight="1">
      <c r="A52" s="136"/>
      <c r="B52" s="136"/>
      <c r="C52" s="296" t="s">
        <v>213</v>
      </c>
      <c r="D52" s="135" t="s">
        <v>163</v>
      </c>
      <c r="E52" s="137">
        <v>2276</v>
      </c>
      <c r="F52" s="137">
        <v>1138</v>
      </c>
      <c r="G52" s="138"/>
    </row>
    <row r="53" spans="1:7" s="236" customFormat="1" ht="25.5" customHeight="1">
      <c r="A53" s="136"/>
      <c r="B53" s="88" t="s">
        <v>40</v>
      </c>
      <c r="C53" s="286"/>
      <c r="D53" s="285" t="s">
        <v>41</v>
      </c>
      <c r="E53" s="91">
        <f>E54</f>
        <v>195542</v>
      </c>
      <c r="F53" s="91">
        <f>F54</f>
        <v>0</v>
      </c>
      <c r="G53" s="180">
        <f>F53/E53%</f>
        <v>0</v>
      </c>
    </row>
    <row r="54" spans="1:7" ht="15">
      <c r="A54" s="136"/>
      <c r="B54" s="136"/>
      <c r="C54" s="296">
        <v>4300</v>
      </c>
      <c r="D54" s="135" t="s">
        <v>164</v>
      </c>
      <c r="E54" s="137">
        <v>195542</v>
      </c>
      <c r="F54" s="137"/>
      <c r="G54" s="138"/>
    </row>
    <row r="55" spans="1:7" ht="30">
      <c r="A55" s="275" t="s">
        <v>44</v>
      </c>
      <c r="B55" s="275"/>
      <c r="C55" s="276"/>
      <c r="D55" s="284" t="s">
        <v>45</v>
      </c>
      <c r="E55" s="277">
        <f>E56+E63+E70+E77+E80+E82+E90+E92</f>
        <v>9919546</v>
      </c>
      <c r="F55" s="277">
        <f>F56+F63+F70+F77+F80+F82+F90+F92</f>
        <v>4591878.56</v>
      </c>
      <c r="G55" s="278">
        <f>F55/E55%</f>
        <v>46.291216956905075</v>
      </c>
    </row>
    <row r="56" spans="1:7" s="236" customFormat="1" ht="30">
      <c r="A56" s="136"/>
      <c r="B56" s="88" t="s">
        <v>65</v>
      </c>
      <c r="C56" s="286"/>
      <c r="D56" s="285" t="s">
        <v>77</v>
      </c>
      <c r="E56" s="91">
        <f>E57+E58+E59+E60+E61+E62</f>
        <v>3956920</v>
      </c>
      <c r="F56" s="91">
        <f>F57+F58+F59+F60+F61+F62</f>
        <v>1759606</v>
      </c>
      <c r="G56" s="180">
        <f>F56/E56%</f>
        <v>44.469082013283064</v>
      </c>
    </row>
    <row r="57" spans="1:7" ht="42.75">
      <c r="A57" s="84"/>
      <c r="B57" s="84"/>
      <c r="C57" s="156">
        <v>2540</v>
      </c>
      <c r="D57" s="173" t="s">
        <v>165</v>
      </c>
      <c r="E57" s="86">
        <v>2873445</v>
      </c>
      <c r="F57" s="86">
        <v>1361797</v>
      </c>
      <c r="G57" s="133"/>
    </row>
    <row r="58" spans="1:7" ht="28.5">
      <c r="A58" s="84"/>
      <c r="B58" s="84"/>
      <c r="C58" s="156">
        <v>3020</v>
      </c>
      <c r="D58" s="173" t="s">
        <v>221</v>
      </c>
      <c r="E58" s="86">
        <v>1321</v>
      </c>
      <c r="F58" s="86">
        <v>189</v>
      </c>
      <c r="G58" s="133"/>
    </row>
    <row r="59" spans="1:7" ht="28.5">
      <c r="A59" s="84"/>
      <c r="B59" s="84"/>
      <c r="C59" s="156">
        <v>4010</v>
      </c>
      <c r="D59" s="173" t="s">
        <v>162</v>
      </c>
      <c r="E59" s="86">
        <v>505692</v>
      </c>
      <c r="F59" s="86">
        <v>226138</v>
      </c>
      <c r="G59" s="133"/>
    </row>
    <row r="60" spans="1:7" ht="28.5">
      <c r="A60" s="84"/>
      <c r="B60" s="84"/>
      <c r="C60" s="156">
        <v>4040</v>
      </c>
      <c r="D60" s="173" t="s">
        <v>173</v>
      </c>
      <c r="E60" s="86">
        <v>38456</v>
      </c>
      <c r="F60" s="86">
        <v>37574</v>
      </c>
      <c r="G60" s="133"/>
    </row>
    <row r="61" spans="1:7" ht="15.75">
      <c r="A61" s="84"/>
      <c r="B61" s="84"/>
      <c r="C61" s="161" t="s">
        <v>213</v>
      </c>
      <c r="D61" s="173" t="s">
        <v>163</v>
      </c>
      <c r="E61" s="86">
        <v>104193</v>
      </c>
      <c r="F61" s="86">
        <v>45568</v>
      </c>
      <c r="G61" s="133"/>
    </row>
    <row r="62" spans="1:7" ht="15.75">
      <c r="A62" s="84"/>
      <c r="B62" s="84"/>
      <c r="C62" s="161" t="s">
        <v>193</v>
      </c>
      <c r="D62" s="173" t="s">
        <v>164</v>
      </c>
      <c r="E62" s="86">
        <v>433813</v>
      </c>
      <c r="F62" s="86">
        <v>88340</v>
      </c>
      <c r="G62" s="133"/>
    </row>
    <row r="63" spans="1:7" s="236" customFormat="1" ht="45">
      <c r="A63" s="136"/>
      <c r="B63" s="88" t="s">
        <v>67</v>
      </c>
      <c r="C63" s="286"/>
      <c r="D63" s="285" t="s">
        <v>78</v>
      </c>
      <c r="E63" s="91">
        <f>E64+E65+E66+E67+E68+E69</f>
        <v>1928884</v>
      </c>
      <c r="F63" s="91">
        <f>F64+F65+F66+F67+F68+F69</f>
        <v>980336</v>
      </c>
      <c r="G63" s="180">
        <f>F63/E63%</f>
        <v>50.82399978433125</v>
      </c>
    </row>
    <row r="64" spans="1:7" ht="28.5">
      <c r="A64" s="84"/>
      <c r="B64" s="84"/>
      <c r="C64" s="156">
        <v>3020</v>
      </c>
      <c r="D64" s="173" t="s">
        <v>221</v>
      </c>
      <c r="E64" s="86">
        <v>2273</v>
      </c>
      <c r="F64" s="86">
        <v>169</v>
      </c>
      <c r="G64" s="133"/>
    </row>
    <row r="65" spans="1:7" ht="28.5">
      <c r="A65" s="84"/>
      <c r="B65" s="84"/>
      <c r="C65" s="156">
        <v>4010</v>
      </c>
      <c r="D65" s="173" t="s">
        <v>162</v>
      </c>
      <c r="E65" s="86">
        <v>1287350</v>
      </c>
      <c r="F65" s="86">
        <v>605066</v>
      </c>
      <c r="G65" s="133"/>
    </row>
    <row r="66" spans="1:7" ht="28.5">
      <c r="A66" s="84"/>
      <c r="B66" s="84"/>
      <c r="C66" s="156">
        <v>4040</v>
      </c>
      <c r="D66" s="173" t="s">
        <v>173</v>
      </c>
      <c r="E66" s="86">
        <v>104592</v>
      </c>
      <c r="F66" s="86">
        <v>99187</v>
      </c>
      <c r="G66" s="133"/>
    </row>
    <row r="67" spans="1:7" ht="15.75">
      <c r="A67" s="84"/>
      <c r="B67" s="84"/>
      <c r="C67" s="161" t="s">
        <v>213</v>
      </c>
      <c r="D67" s="173" t="s">
        <v>163</v>
      </c>
      <c r="E67" s="86">
        <v>261197</v>
      </c>
      <c r="F67" s="86">
        <v>128546</v>
      </c>
      <c r="G67" s="133"/>
    </row>
    <row r="68" spans="1:7" ht="15.75">
      <c r="A68" s="84"/>
      <c r="B68" s="84"/>
      <c r="C68" s="161">
        <v>4170</v>
      </c>
      <c r="D68" s="173" t="s">
        <v>129</v>
      </c>
      <c r="E68" s="86">
        <v>21820</v>
      </c>
      <c r="F68" s="86">
        <v>10260</v>
      </c>
      <c r="G68" s="133"/>
    </row>
    <row r="69" spans="1:7" ht="25.5">
      <c r="A69" s="84"/>
      <c r="B69" s="84"/>
      <c r="C69" s="161" t="s">
        <v>363</v>
      </c>
      <c r="D69" s="173" t="s">
        <v>164</v>
      </c>
      <c r="E69" s="86">
        <v>251652</v>
      </c>
      <c r="F69" s="86">
        <v>137108</v>
      </c>
      <c r="G69" s="133"/>
    </row>
    <row r="70" spans="1:7" s="236" customFormat="1" ht="15.75">
      <c r="A70" s="136"/>
      <c r="B70" s="88" t="s">
        <v>88</v>
      </c>
      <c r="C70" s="286"/>
      <c r="D70" s="285" t="s">
        <v>94</v>
      </c>
      <c r="E70" s="91">
        <f>E71+E72+E73+E74+E75+E76</f>
        <v>874700</v>
      </c>
      <c r="F70" s="91">
        <f>F71+F72+F73+F74+F75+F76</f>
        <v>421130.55</v>
      </c>
      <c r="G70" s="180">
        <f>F70/E70%</f>
        <v>48.14571281582256</v>
      </c>
    </row>
    <row r="71" spans="1:7" ht="28.5">
      <c r="A71" s="84"/>
      <c r="B71" s="84"/>
      <c r="C71" s="156">
        <v>3020</v>
      </c>
      <c r="D71" s="173" t="s">
        <v>221</v>
      </c>
      <c r="E71" s="86">
        <v>35789</v>
      </c>
      <c r="F71" s="86">
        <v>15162</v>
      </c>
      <c r="G71" s="133"/>
    </row>
    <row r="72" spans="1:7" ht="15.75">
      <c r="A72" s="84"/>
      <c r="B72" s="84"/>
      <c r="C72" s="156">
        <v>3050</v>
      </c>
      <c r="D72" s="173" t="s">
        <v>223</v>
      </c>
      <c r="E72" s="86">
        <v>360</v>
      </c>
      <c r="F72" s="86">
        <v>180</v>
      </c>
      <c r="G72" s="133"/>
    </row>
    <row r="73" spans="1:7" ht="28.5">
      <c r="A73" s="84"/>
      <c r="B73" s="84"/>
      <c r="C73" s="156">
        <v>4010</v>
      </c>
      <c r="D73" s="173" t="s">
        <v>162</v>
      </c>
      <c r="E73" s="86">
        <v>595302</v>
      </c>
      <c r="F73" s="86">
        <v>261958</v>
      </c>
      <c r="G73" s="133"/>
    </row>
    <row r="74" spans="1:7" ht="28.5">
      <c r="A74" s="84"/>
      <c r="B74" s="84"/>
      <c r="C74" s="156">
        <v>4040</v>
      </c>
      <c r="D74" s="173" t="s">
        <v>173</v>
      </c>
      <c r="E74" s="86">
        <v>39752</v>
      </c>
      <c r="F74" s="86">
        <v>39747</v>
      </c>
      <c r="G74" s="133"/>
    </row>
    <row r="75" spans="1:7" ht="15.75">
      <c r="A75" s="84"/>
      <c r="B75" s="84"/>
      <c r="C75" s="161" t="s">
        <v>213</v>
      </c>
      <c r="D75" s="173" t="s">
        <v>163</v>
      </c>
      <c r="E75" s="86">
        <v>127066</v>
      </c>
      <c r="F75" s="86">
        <v>52225</v>
      </c>
      <c r="G75" s="133"/>
    </row>
    <row r="76" spans="1:7" ht="15.75">
      <c r="A76" s="84"/>
      <c r="B76" s="84"/>
      <c r="C76" s="161" t="s">
        <v>364</v>
      </c>
      <c r="D76" s="173" t="s">
        <v>164</v>
      </c>
      <c r="E76" s="86">
        <v>76431</v>
      </c>
      <c r="F76" s="86">
        <v>51858.55</v>
      </c>
      <c r="G76" s="133"/>
    </row>
    <row r="77" spans="1:7" s="236" customFormat="1" ht="30">
      <c r="A77" s="136"/>
      <c r="B77" s="88" t="s">
        <v>46</v>
      </c>
      <c r="C77" s="286"/>
      <c r="D77" s="285" t="s">
        <v>47</v>
      </c>
      <c r="E77" s="91">
        <f>E78+E79</f>
        <v>94810</v>
      </c>
      <c r="F77" s="91">
        <f>F78+F79</f>
        <v>58070</v>
      </c>
      <c r="G77" s="180">
        <f>F77/E77%</f>
        <v>61.2488134163063</v>
      </c>
    </row>
    <row r="78" spans="1:7" ht="15">
      <c r="A78" s="84"/>
      <c r="B78" s="84"/>
      <c r="C78" s="161">
        <v>3240</v>
      </c>
      <c r="D78" s="173" t="s">
        <v>168</v>
      </c>
      <c r="E78" s="86">
        <v>94310</v>
      </c>
      <c r="F78" s="86">
        <v>58070</v>
      </c>
      <c r="G78" s="216"/>
    </row>
    <row r="79" spans="1:7" ht="15">
      <c r="A79" s="84"/>
      <c r="B79" s="84"/>
      <c r="C79" s="161">
        <v>4210</v>
      </c>
      <c r="D79" s="173" t="s">
        <v>164</v>
      </c>
      <c r="E79" s="86">
        <v>500</v>
      </c>
      <c r="F79" s="86"/>
      <c r="G79" s="216"/>
    </row>
    <row r="80" spans="1:7" s="236" customFormat="1" ht="30">
      <c r="A80" s="136"/>
      <c r="B80" s="88" t="s">
        <v>346</v>
      </c>
      <c r="C80" s="178"/>
      <c r="D80" s="285" t="s">
        <v>347</v>
      </c>
      <c r="E80" s="91">
        <f>E81</f>
        <v>854845</v>
      </c>
      <c r="F80" s="91">
        <f>F81</f>
        <v>427187</v>
      </c>
      <c r="G80" s="180">
        <f>F80/E80%</f>
        <v>49.9724511461142</v>
      </c>
    </row>
    <row r="81" spans="1:7" ht="42.75">
      <c r="A81" s="84"/>
      <c r="B81" s="84"/>
      <c r="C81" s="161">
        <v>2540</v>
      </c>
      <c r="D81" s="173" t="s">
        <v>165</v>
      </c>
      <c r="E81" s="86">
        <v>854845</v>
      </c>
      <c r="F81" s="86">
        <v>427187</v>
      </c>
      <c r="G81" s="133"/>
    </row>
    <row r="82" spans="1:7" s="236" customFormat="1" ht="30">
      <c r="A82" s="136"/>
      <c r="B82" s="88" t="s">
        <v>108</v>
      </c>
      <c r="C82" s="286"/>
      <c r="D82" s="285" t="s">
        <v>113</v>
      </c>
      <c r="E82" s="91">
        <f>E83+E84+E85+E86+E87+E88+E89</f>
        <v>2093861</v>
      </c>
      <c r="F82" s="91">
        <f>F83+F84+F85+F86+F87+F88+F89</f>
        <v>940769.01</v>
      </c>
      <c r="G82" s="180">
        <f>F82/E82%</f>
        <v>44.92986927021421</v>
      </c>
    </row>
    <row r="83" spans="1:7" ht="28.5">
      <c r="A83" s="84"/>
      <c r="B83" s="84"/>
      <c r="C83" s="156">
        <v>3020</v>
      </c>
      <c r="D83" s="173" t="s">
        <v>221</v>
      </c>
      <c r="E83" s="86">
        <v>2009</v>
      </c>
      <c r="F83" s="86">
        <v>1000</v>
      </c>
      <c r="G83" s="133"/>
    </row>
    <row r="84" spans="1:7" ht="28.5">
      <c r="A84" s="84"/>
      <c r="B84" s="84"/>
      <c r="C84" s="156">
        <v>4010</v>
      </c>
      <c r="D84" s="173" t="s">
        <v>162</v>
      </c>
      <c r="E84" s="86">
        <v>1272784</v>
      </c>
      <c r="F84" s="86">
        <v>549492</v>
      </c>
      <c r="G84" s="133"/>
    </row>
    <row r="85" spans="1:7" ht="28.5">
      <c r="A85" s="84"/>
      <c r="B85" s="84"/>
      <c r="C85" s="156">
        <v>4040</v>
      </c>
      <c r="D85" s="173" t="s">
        <v>173</v>
      </c>
      <c r="E85" s="86">
        <v>103267</v>
      </c>
      <c r="F85" s="86">
        <v>103218</v>
      </c>
      <c r="G85" s="133"/>
    </row>
    <row r="86" spans="1:7" ht="15.75">
      <c r="A86" s="84"/>
      <c r="B86" s="84"/>
      <c r="C86" s="161" t="s">
        <v>213</v>
      </c>
      <c r="D86" s="173" t="s">
        <v>163</v>
      </c>
      <c r="E86" s="86">
        <v>262081</v>
      </c>
      <c r="F86" s="86">
        <v>126572.67</v>
      </c>
      <c r="G86" s="133"/>
    </row>
    <row r="87" spans="1:7" ht="15.75">
      <c r="A87" s="84"/>
      <c r="B87" s="84"/>
      <c r="C87" s="161">
        <v>4170</v>
      </c>
      <c r="D87" s="173" t="s">
        <v>129</v>
      </c>
      <c r="E87" s="86">
        <v>1600</v>
      </c>
      <c r="F87" s="86"/>
      <c r="G87" s="133"/>
    </row>
    <row r="88" spans="1:7" ht="25.5">
      <c r="A88" s="84"/>
      <c r="B88" s="84"/>
      <c r="C88" s="161" t="s">
        <v>365</v>
      </c>
      <c r="D88" s="173" t="s">
        <v>164</v>
      </c>
      <c r="E88" s="86">
        <v>436168</v>
      </c>
      <c r="F88" s="86">
        <v>153827.34</v>
      </c>
      <c r="G88" s="133"/>
    </row>
    <row r="89" spans="1:7" ht="28.5">
      <c r="A89" s="84"/>
      <c r="B89" s="84"/>
      <c r="C89" s="156">
        <v>4780</v>
      </c>
      <c r="D89" s="173" t="s">
        <v>239</v>
      </c>
      <c r="E89" s="86">
        <v>15952</v>
      </c>
      <c r="F89" s="86">
        <v>6659</v>
      </c>
      <c r="G89" s="133"/>
    </row>
    <row r="90" spans="1:7" s="236" customFormat="1" ht="30">
      <c r="A90" s="136"/>
      <c r="B90" s="88" t="s">
        <v>152</v>
      </c>
      <c r="C90" s="286"/>
      <c r="D90" s="285" t="s">
        <v>151</v>
      </c>
      <c r="E90" s="91">
        <f>E91</f>
        <v>20128</v>
      </c>
      <c r="F90" s="91">
        <f>F91</f>
        <v>4780</v>
      </c>
      <c r="G90" s="180">
        <f>F90/E90%</f>
        <v>23.748012718600954</v>
      </c>
    </row>
    <row r="91" spans="1:7" ht="15.75">
      <c r="A91" s="84"/>
      <c r="B91" s="84"/>
      <c r="C91" s="156" t="s">
        <v>366</v>
      </c>
      <c r="D91" s="173" t="s">
        <v>170</v>
      </c>
      <c r="E91" s="86">
        <v>20128</v>
      </c>
      <c r="F91" s="86">
        <v>4780</v>
      </c>
      <c r="G91" s="133"/>
    </row>
    <row r="92" spans="1:7" s="236" customFormat="1" ht="20.25" customHeight="1">
      <c r="A92" s="136"/>
      <c r="B92" s="88" t="s">
        <v>48</v>
      </c>
      <c r="C92" s="286"/>
      <c r="D92" s="285" t="s">
        <v>41</v>
      </c>
      <c r="E92" s="91">
        <f>E93</f>
        <v>95398</v>
      </c>
      <c r="F92" s="91">
        <f>F93</f>
        <v>0</v>
      </c>
      <c r="G92" s="287" t="s">
        <v>307</v>
      </c>
    </row>
    <row r="93" spans="1:7" ht="21.75" customHeight="1">
      <c r="A93" s="84"/>
      <c r="B93" s="84"/>
      <c r="C93" s="161">
        <v>4300</v>
      </c>
      <c r="D93" s="173" t="s">
        <v>164</v>
      </c>
      <c r="E93" s="86">
        <v>95398</v>
      </c>
      <c r="F93" s="86"/>
      <c r="G93" s="133"/>
    </row>
    <row r="94" spans="1:7" ht="35.25" customHeight="1">
      <c r="A94" s="403" t="s">
        <v>34</v>
      </c>
      <c r="B94" s="403"/>
      <c r="C94" s="403"/>
      <c r="D94" s="403"/>
      <c r="E94" s="72">
        <f>E4+E55</f>
        <v>24367962</v>
      </c>
      <c r="F94" s="72">
        <f>F4+F55</f>
        <v>11682718.69</v>
      </c>
      <c r="G94" s="148">
        <f>F94/E94%</f>
        <v>47.94294529021344</v>
      </c>
    </row>
  </sheetData>
  <sheetProtection/>
  <mergeCells count="3">
    <mergeCell ref="F1:G1"/>
    <mergeCell ref="A2:G2"/>
    <mergeCell ref="A94:D94"/>
  </mergeCells>
  <printOptions/>
  <pageMargins left="0.75" right="0.75" top="1" bottom="1" header="0.5" footer="0.5"/>
  <pageSetup fitToHeight="3" fitToWidth="1" horizontalDpi="600" verticalDpi="600" orientation="portrait" paperSize="9" scale="77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G3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166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5:7" ht="39" customHeight="1">
      <c r="E1" s="76"/>
      <c r="F1" s="374" t="s">
        <v>159</v>
      </c>
      <c r="G1" s="375"/>
    </row>
    <row r="2" spans="1:7" ht="96" customHeight="1">
      <c r="A2" s="380" t="s">
        <v>389</v>
      </c>
      <c r="B2" s="380"/>
      <c r="C2" s="380"/>
      <c r="D2" s="380"/>
      <c r="E2" s="380"/>
      <c r="F2" s="380"/>
      <c r="G2" s="380"/>
    </row>
    <row r="3" spans="1:7" s="143" customFormat="1" ht="27.75" customHeight="1">
      <c r="A3" s="225" t="s">
        <v>1</v>
      </c>
      <c r="B3" s="225" t="s">
        <v>2</v>
      </c>
      <c r="C3" s="157" t="s">
        <v>3</v>
      </c>
      <c r="D3" s="225" t="s">
        <v>4</v>
      </c>
      <c r="E3" s="225" t="s">
        <v>5</v>
      </c>
      <c r="F3" s="225" t="s">
        <v>6</v>
      </c>
      <c r="G3" s="225" t="s">
        <v>7</v>
      </c>
    </row>
    <row r="4" spans="1:7" s="143" customFormat="1" ht="24" customHeight="1">
      <c r="A4" s="93" t="s">
        <v>102</v>
      </c>
      <c r="B4" s="93"/>
      <c r="C4" s="157"/>
      <c r="D4" s="281" t="s">
        <v>103</v>
      </c>
      <c r="E4" s="95">
        <f>E5+E10+E17+E20+E27</f>
        <v>9221826</v>
      </c>
      <c r="F4" s="95">
        <f>F5+F10+F17+F20+F27</f>
        <v>3500984</v>
      </c>
      <c r="G4" s="125">
        <f>F4/E4%</f>
        <v>37.96410819288935</v>
      </c>
    </row>
    <row r="5" spans="1:7" s="299" customFormat="1" ht="31.5" customHeight="1">
      <c r="A5" s="84"/>
      <c r="B5" s="88" t="s">
        <v>104</v>
      </c>
      <c r="C5" s="286"/>
      <c r="D5" s="285" t="s">
        <v>42</v>
      </c>
      <c r="E5" s="91">
        <f>E6+E7+E8+E9</f>
        <v>3218087</v>
      </c>
      <c r="F5" s="91">
        <f>F6+F7+F8+F9</f>
        <v>1118827</v>
      </c>
      <c r="G5" s="180">
        <f>F5/E5%</f>
        <v>34.76683507934994</v>
      </c>
    </row>
    <row r="6" spans="1:7" s="143" customFormat="1" ht="90" customHeight="1">
      <c r="A6" s="84"/>
      <c r="B6" s="84"/>
      <c r="C6" s="156">
        <v>2320</v>
      </c>
      <c r="D6" s="173" t="s">
        <v>169</v>
      </c>
      <c r="E6" s="86">
        <v>335542</v>
      </c>
      <c r="F6" s="86">
        <v>70698</v>
      </c>
      <c r="G6" s="133"/>
    </row>
    <row r="7" spans="1:7" s="143" customFormat="1" ht="89.25" customHeight="1">
      <c r="A7" s="84"/>
      <c r="B7" s="84"/>
      <c r="C7" s="161">
        <v>2830</v>
      </c>
      <c r="D7" s="173" t="s">
        <v>194</v>
      </c>
      <c r="E7" s="86">
        <v>2475329</v>
      </c>
      <c r="F7" s="86">
        <v>998001</v>
      </c>
      <c r="G7" s="133"/>
    </row>
    <row r="8" spans="1:7" s="143" customFormat="1" ht="24" customHeight="1">
      <c r="A8" s="84"/>
      <c r="B8" s="84"/>
      <c r="C8" s="156">
        <v>3110</v>
      </c>
      <c r="D8" s="173" t="s">
        <v>227</v>
      </c>
      <c r="E8" s="86">
        <v>242916</v>
      </c>
      <c r="F8" s="86">
        <v>50128</v>
      </c>
      <c r="G8" s="133"/>
    </row>
    <row r="9" spans="1:7" s="143" customFormat="1" ht="24" customHeight="1">
      <c r="A9" s="84"/>
      <c r="B9" s="84"/>
      <c r="C9" s="161" t="s">
        <v>385</v>
      </c>
      <c r="D9" s="173" t="s">
        <v>164</v>
      </c>
      <c r="E9" s="86">
        <v>164300</v>
      </c>
      <c r="F9" s="86"/>
      <c r="G9" s="133"/>
    </row>
    <row r="10" spans="1:7" s="299" customFormat="1" ht="24" customHeight="1">
      <c r="A10" s="84"/>
      <c r="B10" s="88" t="s">
        <v>114</v>
      </c>
      <c r="C10" s="286"/>
      <c r="D10" s="285" t="s">
        <v>43</v>
      </c>
      <c r="E10" s="91">
        <f>E11+E12+E13+E14+E15+E16</f>
        <v>4539999</v>
      </c>
      <c r="F10" s="91">
        <f>F11+F12+F13+F14+F15+F16</f>
        <v>1787011</v>
      </c>
      <c r="G10" s="180">
        <f>F10/E10%</f>
        <v>39.361484440855605</v>
      </c>
    </row>
    <row r="11" spans="1:7" s="143" customFormat="1" ht="85.5" customHeight="1">
      <c r="A11" s="84"/>
      <c r="B11" s="84"/>
      <c r="C11" s="156">
        <v>2320</v>
      </c>
      <c r="D11" s="173" t="s">
        <v>169</v>
      </c>
      <c r="E11" s="86">
        <v>323760</v>
      </c>
      <c r="F11" s="86">
        <v>91522</v>
      </c>
      <c r="G11" s="133"/>
    </row>
    <row r="12" spans="1:7" s="143" customFormat="1" ht="24" customHeight="1">
      <c r="A12" s="84"/>
      <c r="B12" s="84"/>
      <c r="C12" s="156">
        <v>3110</v>
      </c>
      <c r="D12" s="173" t="s">
        <v>227</v>
      </c>
      <c r="E12" s="86">
        <v>3225331</v>
      </c>
      <c r="F12" s="86">
        <v>1359878</v>
      </c>
      <c r="G12" s="133"/>
    </row>
    <row r="13" spans="1:7" s="143" customFormat="1" ht="34.5" customHeight="1">
      <c r="A13" s="84"/>
      <c r="B13" s="84"/>
      <c r="C13" s="156">
        <v>4010</v>
      </c>
      <c r="D13" s="173" t="s">
        <v>162</v>
      </c>
      <c r="E13" s="86">
        <v>352240</v>
      </c>
      <c r="F13" s="86">
        <v>104718</v>
      </c>
      <c r="G13" s="133"/>
    </row>
    <row r="14" spans="1:7" s="143" customFormat="1" ht="24" customHeight="1">
      <c r="A14" s="84"/>
      <c r="B14" s="84"/>
      <c r="C14" s="156">
        <v>4040</v>
      </c>
      <c r="D14" s="173" t="s">
        <v>173</v>
      </c>
      <c r="E14" s="86">
        <v>16030</v>
      </c>
      <c r="F14" s="86">
        <v>9825</v>
      </c>
      <c r="G14" s="133"/>
    </row>
    <row r="15" spans="1:7" s="143" customFormat="1" ht="24" customHeight="1">
      <c r="A15" s="84"/>
      <c r="B15" s="84"/>
      <c r="C15" s="161" t="s">
        <v>213</v>
      </c>
      <c r="D15" s="173" t="s">
        <v>163</v>
      </c>
      <c r="E15" s="86">
        <v>162824</v>
      </c>
      <c r="F15" s="86">
        <v>39855</v>
      </c>
      <c r="G15" s="133"/>
    </row>
    <row r="16" spans="1:7" s="143" customFormat="1" ht="24" customHeight="1">
      <c r="A16" s="84"/>
      <c r="B16" s="84"/>
      <c r="C16" s="161">
        <v>4170</v>
      </c>
      <c r="D16" s="173" t="s">
        <v>129</v>
      </c>
      <c r="E16" s="86">
        <v>459814</v>
      </c>
      <c r="F16" s="86">
        <v>181213</v>
      </c>
      <c r="G16" s="133"/>
    </row>
    <row r="17" spans="1:7" s="299" customFormat="1" ht="51.75" customHeight="1">
      <c r="A17" s="84"/>
      <c r="B17" s="88" t="s">
        <v>387</v>
      </c>
      <c r="C17" s="286"/>
      <c r="D17" s="285" t="s">
        <v>386</v>
      </c>
      <c r="E17" s="91">
        <f>E18+E19</f>
        <v>7750</v>
      </c>
      <c r="F17" s="91">
        <f>F18+F19</f>
        <v>0</v>
      </c>
      <c r="G17" s="180">
        <f>F17/E17%</f>
        <v>0</v>
      </c>
    </row>
    <row r="18" spans="1:7" s="143" customFormat="1" ht="24" customHeight="1">
      <c r="A18" s="84"/>
      <c r="B18" s="84"/>
      <c r="C18" s="161">
        <v>4170</v>
      </c>
      <c r="D18" s="173" t="s">
        <v>129</v>
      </c>
      <c r="E18" s="86">
        <v>7650</v>
      </c>
      <c r="F18" s="86"/>
      <c r="G18" s="133"/>
    </row>
    <row r="19" spans="1:7" s="143" customFormat="1" ht="24" customHeight="1">
      <c r="A19" s="84"/>
      <c r="B19" s="273"/>
      <c r="C19" s="161">
        <v>4210</v>
      </c>
      <c r="D19" s="173" t="s">
        <v>164</v>
      </c>
      <c r="E19" s="86">
        <v>100</v>
      </c>
      <c r="F19" s="86"/>
      <c r="G19" s="133"/>
    </row>
    <row r="20" spans="1:7" s="299" customFormat="1" ht="33" customHeight="1">
      <c r="A20" s="84"/>
      <c r="B20" s="88" t="s">
        <v>107</v>
      </c>
      <c r="C20" s="286"/>
      <c r="D20" s="285" t="s">
        <v>31</v>
      </c>
      <c r="E20" s="91">
        <f>E21+E22+E23+E24+E25+E26</f>
        <v>1386749</v>
      </c>
      <c r="F20" s="91">
        <f>F21+F22+F23+F24+F25+F26</f>
        <v>579426</v>
      </c>
      <c r="G20" s="180">
        <f>F20/E20%</f>
        <v>41.78304797768017</v>
      </c>
    </row>
    <row r="21" spans="1:7" s="143" customFormat="1" ht="38.25" customHeight="1">
      <c r="A21" s="84"/>
      <c r="B21" s="84"/>
      <c r="C21" s="156">
        <v>3020</v>
      </c>
      <c r="D21" s="173" t="s">
        <v>221</v>
      </c>
      <c r="E21" s="86">
        <v>1000</v>
      </c>
      <c r="F21" s="86">
        <v>131</v>
      </c>
      <c r="G21" s="133"/>
    </row>
    <row r="22" spans="1:7" s="143" customFormat="1" ht="33.75" customHeight="1">
      <c r="A22" s="84"/>
      <c r="B22" s="84"/>
      <c r="C22" s="161">
        <v>4010</v>
      </c>
      <c r="D22" s="173" t="s">
        <v>162</v>
      </c>
      <c r="E22" s="86">
        <v>790900</v>
      </c>
      <c r="F22" s="86">
        <v>328652</v>
      </c>
      <c r="G22" s="133"/>
    </row>
    <row r="23" spans="1:7" s="143" customFormat="1" ht="24" customHeight="1">
      <c r="A23" s="84"/>
      <c r="B23" s="84"/>
      <c r="C23" s="156">
        <v>4040</v>
      </c>
      <c r="D23" s="173" t="s">
        <v>173</v>
      </c>
      <c r="E23" s="86">
        <v>54400</v>
      </c>
      <c r="F23" s="86">
        <v>47811</v>
      </c>
      <c r="G23" s="133"/>
    </row>
    <row r="24" spans="1:7" s="143" customFormat="1" ht="24" customHeight="1">
      <c r="A24" s="84"/>
      <c r="B24" s="84"/>
      <c r="C24" s="161" t="s">
        <v>228</v>
      </c>
      <c r="D24" s="173" t="s">
        <v>163</v>
      </c>
      <c r="E24" s="86">
        <v>166249</v>
      </c>
      <c r="F24" s="86">
        <v>67827</v>
      </c>
      <c r="G24" s="133"/>
    </row>
    <row r="25" spans="1:7" s="143" customFormat="1" ht="24" customHeight="1">
      <c r="A25" s="84"/>
      <c r="B25" s="84"/>
      <c r="C25" s="161">
        <v>4170</v>
      </c>
      <c r="D25" s="173" t="s">
        <v>129</v>
      </c>
      <c r="E25" s="86">
        <v>34000</v>
      </c>
      <c r="F25" s="86">
        <v>2963</v>
      </c>
      <c r="G25" s="133"/>
    </row>
    <row r="26" spans="1:7" s="143" customFormat="1" ht="24" customHeight="1">
      <c r="A26" s="84"/>
      <c r="B26" s="273"/>
      <c r="C26" s="161" t="s">
        <v>193</v>
      </c>
      <c r="D26" s="173" t="s">
        <v>164</v>
      </c>
      <c r="E26" s="86">
        <v>340200</v>
      </c>
      <c r="F26" s="86">
        <v>132042</v>
      </c>
      <c r="G26" s="133"/>
    </row>
    <row r="27" spans="1:7" s="299" customFormat="1" ht="66" customHeight="1">
      <c r="A27" s="84"/>
      <c r="B27" s="88" t="s">
        <v>131</v>
      </c>
      <c r="C27" s="286"/>
      <c r="D27" s="285" t="s">
        <v>132</v>
      </c>
      <c r="E27" s="91">
        <f>E28</f>
        <v>69241</v>
      </c>
      <c r="F27" s="91">
        <f>F28</f>
        <v>15720</v>
      </c>
      <c r="G27" s="180">
        <f>F27/E27%</f>
        <v>22.703311621727014</v>
      </c>
    </row>
    <row r="28" spans="1:7" s="143" customFormat="1" ht="87" customHeight="1">
      <c r="A28" s="84"/>
      <c r="B28" s="84"/>
      <c r="C28" s="161">
        <v>2830</v>
      </c>
      <c r="D28" s="173" t="s">
        <v>194</v>
      </c>
      <c r="E28" s="86">
        <v>69241</v>
      </c>
      <c r="F28" s="86">
        <v>15720</v>
      </c>
      <c r="G28" s="133"/>
    </row>
    <row r="29" spans="1:7" s="143" customFormat="1" ht="40.5" customHeight="1">
      <c r="A29" s="93" t="s">
        <v>30</v>
      </c>
      <c r="B29" s="93"/>
      <c r="C29" s="157"/>
      <c r="D29" s="280" t="s">
        <v>345</v>
      </c>
      <c r="E29" s="95">
        <f>E33+E30</f>
        <v>1774449</v>
      </c>
      <c r="F29" s="95">
        <f>F33+F30</f>
        <v>875718</v>
      </c>
      <c r="G29" s="125">
        <f>F29/E29%</f>
        <v>49.35154518388525</v>
      </c>
    </row>
    <row r="30" spans="1:7" s="299" customFormat="1" ht="49.5" customHeight="1">
      <c r="A30" s="136"/>
      <c r="B30" s="88" t="s">
        <v>153</v>
      </c>
      <c r="C30" s="286"/>
      <c r="D30" s="285" t="s">
        <v>154</v>
      </c>
      <c r="E30" s="91">
        <f>E31+E32</f>
        <v>123300</v>
      </c>
      <c r="F30" s="91">
        <f>F31+F32</f>
        <v>50142</v>
      </c>
      <c r="G30" s="180">
        <f>F30/E30%</f>
        <v>40.666666666666664</v>
      </c>
    </row>
    <row r="31" spans="1:7" s="143" customFormat="1" ht="92.25" customHeight="1">
      <c r="A31" s="136"/>
      <c r="B31" s="136"/>
      <c r="C31" s="156">
        <v>2320</v>
      </c>
      <c r="D31" s="173" t="s">
        <v>169</v>
      </c>
      <c r="E31" s="137">
        <v>24660</v>
      </c>
      <c r="F31" s="137">
        <v>822</v>
      </c>
      <c r="G31" s="138"/>
    </row>
    <row r="32" spans="1:7" s="143" customFormat="1" ht="49.5" customHeight="1">
      <c r="A32" s="136"/>
      <c r="B32" s="136"/>
      <c r="C32" s="156">
        <v>2580</v>
      </c>
      <c r="D32" s="173" t="s">
        <v>174</v>
      </c>
      <c r="E32" s="137">
        <v>98640</v>
      </c>
      <c r="F32" s="137">
        <v>49320</v>
      </c>
      <c r="G32" s="138"/>
    </row>
    <row r="33" spans="1:7" s="299" customFormat="1" ht="24" customHeight="1">
      <c r="A33" s="84"/>
      <c r="B33" s="88" t="s">
        <v>32</v>
      </c>
      <c r="C33" s="286"/>
      <c r="D33" s="285" t="s">
        <v>33</v>
      </c>
      <c r="E33" s="91">
        <f>E34</f>
        <v>1651149</v>
      </c>
      <c r="F33" s="91">
        <f>F34</f>
        <v>825576</v>
      </c>
      <c r="G33" s="180">
        <f>F33/E33%</f>
        <v>50.00009084582917</v>
      </c>
    </row>
    <row r="34" spans="1:7" s="143" customFormat="1" ht="92.25" customHeight="1">
      <c r="A34" s="84"/>
      <c r="B34" s="84"/>
      <c r="C34" s="156">
        <v>2320</v>
      </c>
      <c r="D34" s="173" t="s">
        <v>169</v>
      </c>
      <c r="E34" s="86">
        <v>1651149</v>
      </c>
      <c r="F34" s="86">
        <v>825576</v>
      </c>
      <c r="G34" s="133"/>
    </row>
    <row r="35" spans="1:7" ht="27" customHeight="1">
      <c r="A35" s="403" t="s">
        <v>34</v>
      </c>
      <c r="B35" s="403"/>
      <c r="C35" s="403"/>
      <c r="D35" s="403"/>
      <c r="E35" s="72">
        <f>E4+E29</f>
        <v>10996275</v>
      </c>
      <c r="F35" s="72">
        <f>F4+F29</f>
        <v>4376702</v>
      </c>
      <c r="G35" s="148">
        <f>F35/E35%</f>
        <v>39.801678295604646</v>
      </c>
    </row>
  </sheetData>
  <sheetProtection/>
  <mergeCells count="3">
    <mergeCell ref="F1:G1"/>
    <mergeCell ref="A2:G2"/>
    <mergeCell ref="A35:D35"/>
  </mergeCells>
  <printOptions/>
  <pageMargins left="0.75" right="0.75" top="1" bottom="1" header="0.5" footer="0.5"/>
  <pageSetup fitToHeight="2" horizontalDpi="600" verticalDpi="600" orientation="portrait" paperSize="9" scale="78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6"/>
  </sheetPr>
  <dimension ref="A1:L23"/>
  <sheetViews>
    <sheetView zoomScalePageLayoutView="0" workbookViewId="0" topLeftCell="C1">
      <selection activeCell="Q15" sqref="Q15"/>
    </sheetView>
  </sheetViews>
  <sheetFormatPr defaultColWidth="9.00390625" defaultRowHeight="12.75"/>
  <cols>
    <col min="3" max="3" width="9.125" style="172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76"/>
      <c r="B1" s="76"/>
      <c r="C1" s="76"/>
      <c r="D1" s="1"/>
      <c r="E1" s="1"/>
      <c r="F1" s="391" t="s">
        <v>241</v>
      </c>
      <c r="G1" s="392"/>
    </row>
    <row r="2" spans="1:7" ht="63" customHeight="1" thickBot="1">
      <c r="A2" s="404" t="s">
        <v>390</v>
      </c>
      <c r="B2" s="404"/>
      <c r="C2" s="404"/>
      <c r="D2" s="404"/>
      <c r="E2" s="404"/>
      <c r="F2" s="404"/>
      <c r="G2" s="404"/>
    </row>
    <row r="3" spans="1:7" ht="16.5" thickBot="1">
      <c r="A3" s="151" t="s">
        <v>1</v>
      </c>
      <c r="B3" s="77" t="s">
        <v>2</v>
      </c>
      <c r="C3" s="77" t="s">
        <v>3</v>
      </c>
      <c r="D3" s="3" t="s">
        <v>4</v>
      </c>
      <c r="E3" s="3" t="s">
        <v>5</v>
      </c>
      <c r="F3" s="4" t="s">
        <v>6</v>
      </c>
      <c r="G3" s="171" t="s">
        <v>7</v>
      </c>
    </row>
    <row r="4" spans="1:12" ht="27" customHeight="1">
      <c r="A4" s="103">
        <v>600</v>
      </c>
      <c r="B4" s="103"/>
      <c r="C4" s="103"/>
      <c r="D4" s="10" t="s">
        <v>177</v>
      </c>
      <c r="E4" s="221">
        <f>E5</f>
        <v>21206525</v>
      </c>
      <c r="F4" s="222">
        <f>F5</f>
        <v>8012679</v>
      </c>
      <c r="G4" s="174">
        <f>F4/E4%</f>
        <v>37.784026378673545</v>
      </c>
      <c r="K4" s="112"/>
      <c r="L4" s="112"/>
    </row>
    <row r="5" spans="1:12" ht="27.75" customHeight="1">
      <c r="A5" s="223"/>
      <c r="B5" s="45" t="s">
        <v>58</v>
      </c>
      <c r="C5" s="103"/>
      <c r="D5" s="224" t="s">
        <v>71</v>
      </c>
      <c r="E5" s="48">
        <f>E6+E7</f>
        <v>21206525</v>
      </c>
      <c r="F5" s="48">
        <f>F6+F7</f>
        <v>8012679</v>
      </c>
      <c r="G5" s="174"/>
      <c r="K5" s="112"/>
      <c r="L5" s="112"/>
    </row>
    <row r="6" spans="1:12" ht="28.5">
      <c r="A6" s="84"/>
      <c r="B6" s="84"/>
      <c r="C6" s="160" t="s">
        <v>198</v>
      </c>
      <c r="D6" s="173" t="s">
        <v>166</v>
      </c>
      <c r="E6" s="86">
        <v>20906525</v>
      </c>
      <c r="F6" s="86">
        <v>8012679</v>
      </c>
      <c r="G6" s="132"/>
      <c r="K6" s="112"/>
      <c r="L6" s="112"/>
    </row>
    <row r="7" spans="1:7" ht="42.75">
      <c r="A7" s="84"/>
      <c r="B7" s="84"/>
      <c r="C7" s="160" t="s">
        <v>263</v>
      </c>
      <c r="D7" s="173" t="s">
        <v>167</v>
      </c>
      <c r="E7" s="86">
        <v>300000</v>
      </c>
      <c r="F7" s="86"/>
      <c r="G7" s="132"/>
    </row>
    <row r="8" spans="1:7" ht="24.75" customHeight="1">
      <c r="A8" s="45" t="s">
        <v>15</v>
      </c>
      <c r="B8" s="45"/>
      <c r="C8" s="103"/>
      <c r="D8" s="224" t="s">
        <v>178</v>
      </c>
      <c r="E8" s="48">
        <f>E9</f>
        <v>138200</v>
      </c>
      <c r="F8" s="48">
        <f>F9</f>
        <v>0</v>
      </c>
      <c r="G8" s="181">
        <f>F8/E8%</f>
        <v>0</v>
      </c>
    </row>
    <row r="9" spans="1:7" ht="48" customHeight="1">
      <c r="A9" s="223"/>
      <c r="B9" s="45" t="s">
        <v>126</v>
      </c>
      <c r="C9" s="103"/>
      <c r="D9" s="224" t="s">
        <v>127</v>
      </c>
      <c r="E9" s="48">
        <f>E10</f>
        <v>138200</v>
      </c>
      <c r="F9" s="48">
        <f>F10</f>
        <v>0</v>
      </c>
      <c r="G9" s="181"/>
    </row>
    <row r="10" spans="1:7" ht="42.75">
      <c r="A10" s="84"/>
      <c r="B10" s="84"/>
      <c r="C10" s="156">
        <v>6060</v>
      </c>
      <c r="D10" s="173" t="s">
        <v>167</v>
      </c>
      <c r="E10" s="86">
        <v>138200</v>
      </c>
      <c r="F10" s="86"/>
      <c r="G10" s="181"/>
    </row>
    <row r="11" spans="1:7" ht="33" customHeight="1">
      <c r="A11" s="25" t="s">
        <v>23</v>
      </c>
      <c r="B11" s="25"/>
      <c r="C11" s="20"/>
      <c r="D11" s="19" t="s">
        <v>24</v>
      </c>
      <c r="E11" s="18">
        <f>E12</f>
        <v>232903</v>
      </c>
      <c r="F11" s="226">
        <f>F12</f>
        <v>0</v>
      </c>
      <c r="G11" s="23">
        <f>F11/E11%</f>
        <v>0</v>
      </c>
    </row>
    <row r="12" spans="1:7" ht="26.25" customHeight="1">
      <c r="A12" s="26"/>
      <c r="B12" s="37" t="s">
        <v>60</v>
      </c>
      <c r="C12" s="38"/>
      <c r="D12" s="227" t="s">
        <v>72</v>
      </c>
      <c r="E12" s="18">
        <f>E13+E14</f>
        <v>232903</v>
      </c>
      <c r="F12" s="18">
        <f>F14+F13</f>
        <v>0</v>
      </c>
      <c r="G12" s="23"/>
    </row>
    <row r="13" spans="1:7" ht="28.5">
      <c r="A13" s="84"/>
      <c r="B13" s="84"/>
      <c r="C13" s="161">
        <v>6050</v>
      </c>
      <c r="D13" s="173" t="s">
        <v>166</v>
      </c>
      <c r="E13" s="86">
        <v>102403</v>
      </c>
      <c r="F13" s="86"/>
      <c r="G13" s="23"/>
    </row>
    <row r="14" spans="1:7" ht="42.75">
      <c r="A14" s="84"/>
      <c r="B14" s="84"/>
      <c r="C14" s="156">
        <v>6060</v>
      </c>
      <c r="D14" s="173" t="s">
        <v>167</v>
      </c>
      <c r="E14" s="86">
        <v>130500</v>
      </c>
      <c r="F14" s="86"/>
      <c r="G14" s="23"/>
    </row>
    <row r="15" spans="1:7" ht="47.25">
      <c r="A15" s="88" t="s">
        <v>100</v>
      </c>
      <c r="B15" s="88"/>
      <c r="C15" s="228"/>
      <c r="D15" s="90" t="s">
        <v>101</v>
      </c>
      <c r="E15" s="91">
        <f>E16</f>
        <v>30000</v>
      </c>
      <c r="F15" s="91">
        <f>F16</f>
        <v>24000</v>
      </c>
      <c r="G15" s="23">
        <f>F15/E15%</f>
        <v>80</v>
      </c>
    </row>
    <row r="16" spans="1:7" s="299" customFormat="1" ht="30">
      <c r="A16" s="88"/>
      <c r="B16" s="88" t="s">
        <v>278</v>
      </c>
      <c r="C16" s="286"/>
      <c r="D16" s="285" t="s">
        <v>290</v>
      </c>
      <c r="E16" s="91">
        <f>E17+E18</f>
        <v>30000</v>
      </c>
      <c r="F16" s="91">
        <f>F17+F18</f>
        <v>24000</v>
      </c>
      <c r="G16" s="180">
        <f>F16/E16%</f>
        <v>80</v>
      </c>
    </row>
    <row r="17" spans="1:12" s="144" customFormat="1" ht="42.75">
      <c r="A17" s="93"/>
      <c r="B17" s="136"/>
      <c r="C17" s="215">
        <v>6060</v>
      </c>
      <c r="D17" s="173" t="s">
        <v>167</v>
      </c>
      <c r="E17" s="137">
        <v>6000</v>
      </c>
      <c r="F17" s="137"/>
      <c r="G17" s="216"/>
      <c r="L17" s="217"/>
    </row>
    <row r="18" spans="1:12" s="144" customFormat="1" ht="71.25">
      <c r="A18" s="93"/>
      <c r="B18" s="136"/>
      <c r="C18" s="215">
        <v>6170</v>
      </c>
      <c r="D18" s="173" t="s">
        <v>381</v>
      </c>
      <c r="E18" s="137">
        <v>24000</v>
      </c>
      <c r="F18" s="137">
        <v>24000</v>
      </c>
      <c r="G18" s="216"/>
      <c r="L18" s="217"/>
    </row>
    <row r="19" spans="1:7" ht="29.25" customHeight="1">
      <c r="A19" s="88" t="s">
        <v>96</v>
      </c>
      <c r="B19" s="88"/>
      <c r="C19" s="228"/>
      <c r="D19" s="90" t="s">
        <v>266</v>
      </c>
      <c r="E19" s="91">
        <f>E20</f>
        <v>550000</v>
      </c>
      <c r="F19" s="91">
        <f>F20</f>
        <v>0</v>
      </c>
      <c r="G19" s="180">
        <f>F19/E19%</f>
        <v>0</v>
      </c>
    </row>
    <row r="20" spans="1:7" s="300" customFormat="1" ht="21" customHeight="1">
      <c r="A20" s="88"/>
      <c r="B20" s="88" t="s">
        <v>155</v>
      </c>
      <c r="C20" s="228"/>
      <c r="D20" s="90" t="s">
        <v>289</v>
      </c>
      <c r="E20" s="91">
        <f>E21+E22</f>
        <v>550000</v>
      </c>
      <c r="F20" s="91">
        <f>F21+F22</f>
        <v>0</v>
      </c>
      <c r="G20" s="287"/>
    </row>
    <row r="21" spans="1:7" ht="28.5">
      <c r="A21" s="84"/>
      <c r="B21" s="84"/>
      <c r="C21" s="162">
        <v>6050</v>
      </c>
      <c r="D21" s="173" t="s">
        <v>166</v>
      </c>
      <c r="E21" s="140">
        <v>350000</v>
      </c>
      <c r="F21" s="140"/>
      <c r="G21" s="133"/>
    </row>
    <row r="22" spans="1:7" ht="42.75">
      <c r="A22" s="84"/>
      <c r="B22" s="84"/>
      <c r="C22" s="162">
        <v>6060</v>
      </c>
      <c r="D22" s="173" t="s">
        <v>167</v>
      </c>
      <c r="E22" s="140">
        <v>200000</v>
      </c>
      <c r="F22" s="140"/>
      <c r="G22" s="133"/>
    </row>
    <row r="23" spans="1:7" ht="32.25" customHeight="1">
      <c r="A23" s="400" t="s">
        <v>34</v>
      </c>
      <c r="B23" s="405"/>
      <c r="C23" s="405"/>
      <c r="D23" s="405"/>
      <c r="E23" s="95">
        <f>E4+E8+E11+E15+E19</f>
        <v>22157628</v>
      </c>
      <c r="F23" s="95">
        <f>F4+F8+F11+F15+F19</f>
        <v>8036679</v>
      </c>
      <c r="G23" s="125">
        <f>F23/E23%</f>
        <v>36.27048436773106</v>
      </c>
    </row>
  </sheetData>
  <sheetProtection/>
  <mergeCells count="3">
    <mergeCell ref="F1:G1"/>
    <mergeCell ref="A2:G2"/>
    <mergeCell ref="A23:D23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15"/>
  <sheetViews>
    <sheetView zoomScalePageLayoutView="0" workbookViewId="0" topLeftCell="A1">
      <selection activeCell="J13" sqref="J13:K13"/>
    </sheetView>
  </sheetViews>
  <sheetFormatPr defaultColWidth="9.00390625" defaultRowHeight="12.75"/>
  <cols>
    <col min="1" max="1" width="8.25390625" style="74" customWidth="1"/>
    <col min="2" max="2" width="10.75390625" style="74" customWidth="1"/>
    <col min="3" max="3" width="10.875" style="74" customWidth="1"/>
    <col min="4" max="4" width="26.875" style="74" customWidth="1"/>
    <col min="5" max="5" width="19.625" style="74" customWidth="1"/>
    <col min="6" max="6" width="17.125" style="74" customWidth="1"/>
    <col min="7" max="7" width="13.75390625" style="74" customWidth="1"/>
    <col min="8" max="16384" width="9.125" style="74" customWidth="1"/>
  </cols>
  <sheetData>
    <row r="1" spans="1:7" ht="29.25" customHeight="1">
      <c r="A1" s="1"/>
      <c r="B1" s="1"/>
      <c r="C1" s="1"/>
      <c r="D1" s="127"/>
      <c r="G1" s="127" t="s">
        <v>197</v>
      </c>
    </row>
    <row r="2" spans="1:7" s="126" customFormat="1" ht="87.75" customHeight="1">
      <c r="A2" s="406" t="s">
        <v>392</v>
      </c>
      <c r="B2" s="406"/>
      <c r="C2" s="406"/>
      <c r="D2" s="406"/>
      <c r="E2" s="406"/>
      <c r="F2" s="406"/>
      <c r="G2" s="406"/>
    </row>
    <row r="3" spans="1:7" ht="28.5" customHeight="1">
      <c r="A3" s="225" t="s">
        <v>1</v>
      </c>
      <c r="B3" s="225" t="s">
        <v>2</v>
      </c>
      <c r="C3" s="157" t="s">
        <v>3</v>
      </c>
      <c r="D3" s="225" t="s">
        <v>4</v>
      </c>
      <c r="E3" s="225" t="s">
        <v>5</v>
      </c>
      <c r="F3" s="225" t="s">
        <v>6</v>
      </c>
      <c r="G3" s="225" t="s">
        <v>7</v>
      </c>
    </row>
    <row r="4" spans="1:7" s="143" customFormat="1" ht="36.75" customHeight="1">
      <c r="A4" s="88" t="s">
        <v>215</v>
      </c>
      <c r="B4" s="88"/>
      <c r="C4" s="178"/>
      <c r="D4" s="280" t="s">
        <v>229</v>
      </c>
      <c r="E4" s="91">
        <f>E5+E7+E9+E11</f>
        <v>450000</v>
      </c>
      <c r="F4" s="91">
        <f>F5+F7+F9+F11</f>
        <v>69328</v>
      </c>
      <c r="G4" s="125">
        <f>F4/E4%</f>
        <v>15.406222222222222</v>
      </c>
    </row>
    <row r="5" spans="1:7" s="299" customFormat="1" ht="24.75" customHeight="1">
      <c r="A5" s="88"/>
      <c r="B5" s="88" t="s">
        <v>230</v>
      </c>
      <c r="C5" s="178"/>
      <c r="D5" s="285" t="s">
        <v>231</v>
      </c>
      <c r="E5" s="91">
        <f>E6</f>
        <v>5000</v>
      </c>
      <c r="F5" s="91">
        <f>F6</f>
        <v>2400</v>
      </c>
      <c r="G5" s="180">
        <f>F5/E5%</f>
        <v>48</v>
      </c>
    </row>
    <row r="6" spans="1:7" s="143" customFormat="1" ht="23.25" customHeight="1">
      <c r="A6" s="84"/>
      <c r="B6" s="84"/>
      <c r="C6" s="161" t="s">
        <v>212</v>
      </c>
      <c r="D6" s="173" t="s">
        <v>164</v>
      </c>
      <c r="E6" s="86">
        <v>5000</v>
      </c>
      <c r="F6" s="86">
        <v>2400</v>
      </c>
      <c r="G6" s="125"/>
    </row>
    <row r="7" spans="1:7" s="299" customFormat="1" ht="30.75" customHeight="1">
      <c r="A7" s="88"/>
      <c r="B7" s="88" t="s">
        <v>232</v>
      </c>
      <c r="C7" s="178"/>
      <c r="D7" s="285" t="s">
        <v>233</v>
      </c>
      <c r="E7" s="91">
        <f>E8</f>
        <v>105000</v>
      </c>
      <c r="F7" s="91">
        <f>F8</f>
        <v>22134</v>
      </c>
      <c r="G7" s="180">
        <f>F7/E7%</f>
        <v>21.08</v>
      </c>
    </row>
    <row r="8" spans="1:7" s="143" customFormat="1" ht="20.25" customHeight="1">
      <c r="A8" s="84"/>
      <c r="B8" s="84"/>
      <c r="C8" s="161">
        <v>4300</v>
      </c>
      <c r="D8" s="173" t="s">
        <v>164</v>
      </c>
      <c r="E8" s="86">
        <v>105000</v>
      </c>
      <c r="F8" s="86">
        <v>22134</v>
      </c>
      <c r="G8" s="125"/>
    </row>
    <row r="9" spans="1:7" s="299" customFormat="1" ht="28.5" customHeight="1">
      <c r="A9" s="88"/>
      <c r="B9" s="88" t="s">
        <v>280</v>
      </c>
      <c r="C9" s="178"/>
      <c r="D9" s="285" t="s">
        <v>281</v>
      </c>
      <c r="E9" s="91">
        <f>E10</f>
        <v>180000</v>
      </c>
      <c r="F9" s="91">
        <f>F10</f>
        <v>0</v>
      </c>
      <c r="G9" s="180">
        <f>F9/E9%</f>
        <v>0</v>
      </c>
    </row>
    <row r="10" spans="1:7" s="143" customFormat="1" ht="22.5" customHeight="1">
      <c r="A10" s="84"/>
      <c r="B10" s="84"/>
      <c r="C10" s="161">
        <v>4270</v>
      </c>
      <c r="D10" s="173" t="s">
        <v>164</v>
      </c>
      <c r="E10" s="86">
        <v>180000</v>
      </c>
      <c r="F10" s="86"/>
      <c r="G10" s="125"/>
    </row>
    <row r="11" spans="1:7" s="299" customFormat="1" ht="24.75" customHeight="1">
      <c r="A11" s="88"/>
      <c r="B11" s="88" t="s">
        <v>234</v>
      </c>
      <c r="C11" s="178"/>
      <c r="D11" s="285" t="s">
        <v>41</v>
      </c>
      <c r="E11" s="91">
        <f>E12+E13</f>
        <v>160000</v>
      </c>
      <c r="F11" s="91">
        <f>F12+F13</f>
        <v>44794</v>
      </c>
      <c r="G11" s="180">
        <f>F11/E11%</f>
        <v>27.99625</v>
      </c>
    </row>
    <row r="12" spans="1:7" s="143" customFormat="1" ht="133.5" customHeight="1">
      <c r="A12" s="84"/>
      <c r="B12" s="84"/>
      <c r="C12" s="161">
        <v>2360</v>
      </c>
      <c r="D12" s="173" t="s">
        <v>350</v>
      </c>
      <c r="E12" s="86">
        <v>40000</v>
      </c>
      <c r="F12" s="86"/>
      <c r="G12" s="125"/>
    </row>
    <row r="13" spans="1:7" s="143" customFormat="1" ht="24.75" customHeight="1">
      <c r="A13" s="84"/>
      <c r="B13" s="84"/>
      <c r="C13" s="161" t="s">
        <v>432</v>
      </c>
      <c r="D13" s="173" t="s">
        <v>164</v>
      </c>
      <c r="E13" s="86">
        <v>120000</v>
      </c>
      <c r="F13" s="86">
        <v>44794</v>
      </c>
      <c r="G13" s="125"/>
    </row>
    <row r="14" spans="1:7" ht="24" customHeight="1">
      <c r="A14" s="407" t="s">
        <v>288</v>
      </c>
      <c r="B14" s="407"/>
      <c r="C14" s="407"/>
      <c r="D14" s="407"/>
      <c r="E14" s="72">
        <f>E4</f>
        <v>450000</v>
      </c>
      <c r="F14" s="72">
        <f>F4</f>
        <v>69328</v>
      </c>
      <c r="G14" s="180">
        <f>F14/E14%</f>
        <v>15.406222222222222</v>
      </c>
    </row>
    <row r="15" spans="1:7" ht="15">
      <c r="A15" s="69"/>
      <c r="B15" s="69"/>
      <c r="C15" s="69"/>
      <c r="D15" s="69"/>
      <c r="E15" s="69"/>
      <c r="F15" s="69"/>
      <c r="G15" s="69"/>
    </row>
  </sheetData>
  <sheetProtection/>
  <mergeCells count="2">
    <mergeCell ref="A2:G2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625" style="74" customWidth="1"/>
    <col min="2" max="2" width="5.00390625" style="74" customWidth="1"/>
    <col min="3" max="3" width="51.125" style="74" customWidth="1"/>
    <col min="4" max="5" width="15.25390625" style="74" customWidth="1"/>
    <col min="6" max="6" width="16.25390625" style="74" customWidth="1"/>
    <col min="7" max="7" width="16.75390625" style="74" customWidth="1"/>
    <col min="8" max="16384" width="9.125" style="74" customWidth="1"/>
  </cols>
  <sheetData>
    <row r="1" spans="1:7" ht="30.75" customHeight="1">
      <c r="A1" s="1"/>
      <c r="B1" s="1"/>
      <c r="C1" s="1"/>
      <c r="D1" s="1"/>
      <c r="E1" s="1"/>
      <c r="F1" s="408" t="s">
        <v>262</v>
      </c>
      <c r="G1" s="408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28" customFormat="1" ht="90.75" customHeight="1">
      <c r="A3" s="43"/>
      <c r="B3" s="43"/>
      <c r="C3" s="409" t="s">
        <v>393</v>
      </c>
      <c r="D3" s="409"/>
      <c r="E3" s="409"/>
      <c r="F3" s="409"/>
      <c r="G3" s="43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411" t="s">
        <v>97</v>
      </c>
      <c r="B6" s="413" t="s">
        <v>4</v>
      </c>
      <c r="C6" s="414"/>
      <c r="D6" s="417" t="s">
        <v>242</v>
      </c>
      <c r="E6" s="417"/>
      <c r="F6" s="418" t="s">
        <v>98</v>
      </c>
      <c r="G6" s="418"/>
    </row>
    <row r="7" spans="1:7" ht="24.75" customHeight="1">
      <c r="A7" s="412"/>
      <c r="B7" s="415"/>
      <c r="C7" s="416"/>
      <c r="D7" s="6" t="s">
        <v>5</v>
      </c>
      <c r="E7" s="6" t="s">
        <v>6</v>
      </c>
      <c r="F7" s="6" t="s">
        <v>5</v>
      </c>
      <c r="G7" s="6" t="s">
        <v>6</v>
      </c>
    </row>
    <row r="8" spans="1:7" ht="31.5" customHeight="1">
      <c r="A8" s="42"/>
      <c r="B8" s="191">
        <v>1</v>
      </c>
      <c r="C8" s="68" t="s">
        <v>201</v>
      </c>
      <c r="D8" s="46">
        <v>3403000</v>
      </c>
      <c r="E8" s="46">
        <v>958422.76</v>
      </c>
      <c r="F8" s="46">
        <v>3403000</v>
      </c>
      <c r="G8" s="46">
        <v>600157</v>
      </c>
    </row>
    <row r="9" spans="1:7" ht="48.75" customHeight="1">
      <c r="A9" s="42"/>
      <c r="B9" s="191">
        <v>2</v>
      </c>
      <c r="C9" s="67" t="s">
        <v>161</v>
      </c>
      <c r="D9" s="46">
        <v>500000</v>
      </c>
      <c r="E9" s="46">
        <v>154449.74</v>
      </c>
      <c r="F9" s="46">
        <v>500000</v>
      </c>
      <c r="G9" s="46">
        <v>104782</v>
      </c>
    </row>
    <row r="10" spans="1:7" ht="28.5" customHeight="1">
      <c r="A10" s="41"/>
      <c r="B10" s="410" t="s">
        <v>121</v>
      </c>
      <c r="C10" s="410"/>
      <c r="D10" s="47">
        <f>D8+D9</f>
        <v>3903000</v>
      </c>
      <c r="E10" s="47">
        <f>E8+E9</f>
        <v>1112872.5</v>
      </c>
      <c r="F10" s="47">
        <f>F8+F9</f>
        <v>3903000</v>
      </c>
      <c r="G10" s="47">
        <f>G8+G9</f>
        <v>704939</v>
      </c>
    </row>
    <row r="11" spans="2:7" ht="24.75" customHeight="1">
      <c r="B11" s="63"/>
      <c r="C11" s="63"/>
      <c r="D11" s="64"/>
      <c r="E11" s="64"/>
      <c r="F11" s="64"/>
      <c r="G11" s="64"/>
    </row>
    <row r="12" spans="2:7" ht="18.75" customHeight="1">
      <c r="B12" s="63"/>
      <c r="C12" s="63"/>
      <c r="D12" s="64"/>
      <c r="E12" s="64"/>
      <c r="F12" s="64"/>
      <c r="G12" s="64"/>
    </row>
    <row r="13" spans="2:7" ht="18.75" customHeight="1">
      <c r="B13" s="63"/>
      <c r="C13" s="63"/>
      <c r="D13" s="49"/>
      <c r="E13" s="49"/>
      <c r="F13" s="49"/>
      <c r="G13" s="49"/>
    </row>
    <row r="14" spans="2:7" ht="21.75" customHeight="1">
      <c r="B14" s="63"/>
      <c r="C14" s="63"/>
      <c r="D14" s="49"/>
      <c r="E14" s="49"/>
      <c r="F14" s="49"/>
      <c r="G14" s="49"/>
    </row>
    <row r="15" spans="2:7" ht="31.5" customHeight="1">
      <c r="B15" s="30"/>
      <c r="C15" s="69"/>
      <c r="D15" s="49"/>
      <c r="E15" s="49"/>
      <c r="F15" s="49"/>
      <c r="G15" s="49"/>
    </row>
    <row r="16" spans="2:7" s="66" customFormat="1" ht="24.75" customHeight="1">
      <c r="B16" s="65"/>
      <c r="C16" s="65"/>
      <c r="D16" s="64"/>
      <c r="E16" s="64"/>
      <c r="F16" s="64"/>
      <c r="G16" s="64"/>
    </row>
    <row r="17" spans="4:7" ht="15">
      <c r="D17" s="49"/>
      <c r="E17" s="49"/>
      <c r="F17" s="49"/>
      <c r="G17" s="49"/>
    </row>
  </sheetData>
  <sheetProtection/>
  <mergeCells count="7">
    <mergeCell ref="F1:G1"/>
    <mergeCell ref="C3:F3"/>
    <mergeCell ref="B10:C10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J33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9.00390625" style="301" customWidth="1"/>
    <col min="2" max="2" width="12.375" style="301" customWidth="1"/>
    <col min="3" max="3" width="10.75390625" style="301" customWidth="1"/>
    <col min="4" max="4" width="50.375" style="301" customWidth="1"/>
    <col min="5" max="6" width="19.00390625" style="301" bestFit="1" customWidth="1"/>
    <col min="7" max="7" width="13.25390625" style="303" customWidth="1"/>
    <col min="8" max="8" width="9.125" style="301" customWidth="1"/>
    <col min="9" max="9" width="19.375" style="301" customWidth="1"/>
    <col min="10" max="16384" width="9.125" style="301" customWidth="1"/>
  </cols>
  <sheetData>
    <row r="1" spans="6:7" ht="39" customHeight="1">
      <c r="F1" s="419" t="s">
        <v>292</v>
      </c>
      <c r="G1" s="420"/>
    </row>
    <row r="2" spans="1:5" ht="57.75" customHeight="1">
      <c r="A2" s="302"/>
      <c r="B2" s="302"/>
      <c r="C2" s="422" t="s">
        <v>394</v>
      </c>
      <c r="D2" s="422"/>
      <c r="E2" s="422"/>
    </row>
    <row r="3" spans="1:5" ht="15.75">
      <c r="A3" s="302"/>
      <c r="B3" s="302"/>
      <c r="C3" s="304"/>
      <c r="D3" s="305"/>
      <c r="E3" s="302"/>
    </row>
    <row r="4" spans="1:5" ht="15">
      <c r="A4" s="302"/>
      <c r="B4" s="302"/>
      <c r="C4" s="302"/>
      <c r="D4" s="302"/>
      <c r="E4" s="302"/>
    </row>
    <row r="5" spans="1:7" s="220" customFormat="1" ht="28.5" customHeight="1">
      <c r="A5" s="306" t="s">
        <v>235</v>
      </c>
      <c r="B5" s="306" t="s">
        <v>2</v>
      </c>
      <c r="C5" s="306" t="s">
        <v>243</v>
      </c>
      <c r="D5" s="306" t="s">
        <v>244</v>
      </c>
      <c r="E5" s="306" t="s">
        <v>5</v>
      </c>
      <c r="F5" s="307" t="s">
        <v>6</v>
      </c>
      <c r="G5" s="307" t="s">
        <v>7</v>
      </c>
    </row>
    <row r="6" spans="1:7" s="220" customFormat="1" ht="30">
      <c r="A6" s="308"/>
      <c r="B6" s="308"/>
      <c r="C6" s="308"/>
      <c r="D6" s="309" t="s">
        <v>245</v>
      </c>
      <c r="E6" s="310">
        <f>E7</f>
        <v>15643711</v>
      </c>
      <c r="F6" s="310">
        <f>F7</f>
        <v>5586278</v>
      </c>
      <c r="G6" s="311">
        <f>F6/E6%</f>
        <v>35.70941703026859</v>
      </c>
    </row>
    <row r="7" spans="1:7" s="220" customFormat="1" ht="15.75">
      <c r="A7" s="312"/>
      <c r="B7" s="312"/>
      <c r="C7" s="312"/>
      <c r="D7" s="313" t="s">
        <v>246</v>
      </c>
      <c r="E7" s="310">
        <f>E8+E9+E10+E11+E12+E13+E14+E15</f>
        <v>15643711</v>
      </c>
      <c r="F7" s="310">
        <f>F8+F9+F10+F11+F12+F13+F14+F15</f>
        <v>5586278</v>
      </c>
      <c r="G7" s="311">
        <f>F7/E7%</f>
        <v>35.70941703026859</v>
      </c>
    </row>
    <row r="8" spans="1:7" s="220" customFormat="1" ht="25.5">
      <c r="A8" s="312">
        <v>600</v>
      </c>
      <c r="B8" s="312">
        <v>60014</v>
      </c>
      <c r="C8" s="312">
        <v>2310</v>
      </c>
      <c r="D8" s="314" t="s">
        <v>247</v>
      </c>
      <c r="E8" s="315">
        <v>480000</v>
      </c>
      <c r="F8" s="316">
        <v>414660</v>
      </c>
      <c r="G8" s="218"/>
    </row>
    <row r="9" spans="1:7" s="220" customFormat="1" ht="42.75" customHeight="1">
      <c r="A9" s="312">
        <v>710</v>
      </c>
      <c r="B9" s="312">
        <v>71012</v>
      </c>
      <c r="C9" s="312">
        <v>2328</v>
      </c>
      <c r="D9" s="423" t="s">
        <v>351</v>
      </c>
      <c r="E9" s="315">
        <v>10710</v>
      </c>
      <c r="F9" s="316"/>
      <c r="G9" s="218"/>
    </row>
    <row r="10" spans="1:7" s="220" customFormat="1" ht="50.25" customHeight="1">
      <c r="A10" s="312">
        <v>710</v>
      </c>
      <c r="B10" s="312">
        <v>71012</v>
      </c>
      <c r="C10" s="312">
        <v>2329</v>
      </c>
      <c r="D10" s="424"/>
      <c r="E10" s="315">
        <v>1890</v>
      </c>
      <c r="F10" s="316"/>
      <c r="G10" s="218"/>
    </row>
    <row r="11" spans="1:7" s="220" customFormat="1" ht="15">
      <c r="A11" s="312">
        <v>851</v>
      </c>
      <c r="B11" s="312">
        <v>85156</v>
      </c>
      <c r="C11" s="312">
        <v>2320</v>
      </c>
      <c r="D11" s="314" t="s">
        <v>248</v>
      </c>
      <c r="E11" s="317">
        <v>12816000</v>
      </c>
      <c r="F11" s="316">
        <v>4183000</v>
      </c>
      <c r="G11" s="218"/>
    </row>
    <row r="12" spans="1:7" s="220" customFormat="1" ht="25.5">
      <c r="A12" s="312">
        <v>852</v>
      </c>
      <c r="B12" s="312">
        <v>85201</v>
      </c>
      <c r="C12" s="312">
        <v>2320</v>
      </c>
      <c r="D12" s="314" t="s">
        <v>249</v>
      </c>
      <c r="E12" s="317">
        <v>335542</v>
      </c>
      <c r="F12" s="316">
        <v>70698</v>
      </c>
      <c r="G12" s="218"/>
    </row>
    <row r="13" spans="1:7" s="220" customFormat="1" ht="25.5">
      <c r="A13" s="312">
        <v>852</v>
      </c>
      <c r="B13" s="312">
        <v>85204</v>
      </c>
      <c r="C13" s="312">
        <v>2320</v>
      </c>
      <c r="D13" s="314" t="s">
        <v>250</v>
      </c>
      <c r="E13" s="317">
        <v>323760</v>
      </c>
      <c r="F13" s="316">
        <v>91522</v>
      </c>
      <c r="G13" s="218"/>
    </row>
    <row r="14" spans="1:7" s="220" customFormat="1" ht="15">
      <c r="A14" s="312">
        <v>853</v>
      </c>
      <c r="B14" s="312">
        <v>85311</v>
      </c>
      <c r="C14" s="312">
        <v>2320</v>
      </c>
      <c r="D14" s="314" t="s">
        <v>251</v>
      </c>
      <c r="E14" s="317">
        <v>24660</v>
      </c>
      <c r="F14" s="316">
        <v>822</v>
      </c>
      <c r="G14" s="218"/>
    </row>
    <row r="15" spans="1:7" s="220" customFormat="1" ht="15">
      <c r="A15" s="312">
        <v>853</v>
      </c>
      <c r="B15" s="312">
        <v>85333</v>
      </c>
      <c r="C15" s="312">
        <v>2320</v>
      </c>
      <c r="D15" s="314" t="s">
        <v>252</v>
      </c>
      <c r="E15" s="317">
        <v>1651149</v>
      </c>
      <c r="F15" s="316">
        <v>825576</v>
      </c>
      <c r="G15" s="218"/>
    </row>
    <row r="16" spans="1:10" s="220" customFormat="1" ht="30">
      <c r="A16" s="308"/>
      <c r="B16" s="308"/>
      <c r="C16" s="308"/>
      <c r="D16" s="309" t="s">
        <v>253</v>
      </c>
      <c r="E16" s="318">
        <f>E17+E24</f>
        <v>9386048</v>
      </c>
      <c r="F16" s="368">
        <f>F17+F24</f>
        <v>4495979.22</v>
      </c>
      <c r="G16" s="311">
        <f>F16/E16%</f>
        <v>47.90066298403758</v>
      </c>
      <c r="I16" s="319"/>
      <c r="J16" s="319"/>
    </row>
    <row r="17" spans="1:10" s="220" customFormat="1" ht="29.25" customHeight="1">
      <c r="A17" s="312"/>
      <c r="B17" s="312"/>
      <c r="C17" s="312"/>
      <c r="D17" s="313" t="s">
        <v>254</v>
      </c>
      <c r="E17" s="369">
        <f>E18+E19+E20+E21+E22+E23</f>
        <v>6421478</v>
      </c>
      <c r="F17" s="369">
        <f>F18+F19+F20+F21+F22+F23</f>
        <v>3141863.2199999997</v>
      </c>
      <c r="G17" s="311">
        <f>F17/E17%</f>
        <v>48.927415464165726</v>
      </c>
      <c r="I17" s="319"/>
      <c r="J17" s="319"/>
    </row>
    <row r="18" spans="1:10" s="220" customFormat="1" ht="51">
      <c r="A18" s="312">
        <v>801</v>
      </c>
      <c r="B18" s="312">
        <v>80102</v>
      </c>
      <c r="C18" s="312">
        <v>2540</v>
      </c>
      <c r="D18" s="314" t="s">
        <v>255</v>
      </c>
      <c r="E18" s="315">
        <v>2298978</v>
      </c>
      <c r="F18" s="316">
        <v>1165061</v>
      </c>
      <c r="G18" s="218"/>
      <c r="I18" s="320"/>
      <c r="J18" s="319"/>
    </row>
    <row r="19" spans="1:10" s="220" customFormat="1" ht="51">
      <c r="A19" s="312">
        <v>801</v>
      </c>
      <c r="B19" s="312">
        <v>80111</v>
      </c>
      <c r="C19" s="312">
        <v>2540</v>
      </c>
      <c r="D19" s="314" t="s">
        <v>255</v>
      </c>
      <c r="E19" s="317">
        <v>295570</v>
      </c>
      <c r="F19" s="316">
        <v>138498</v>
      </c>
      <c r="G19" s="218"/>
      <c r="I19" s="321"/>
      <c r="J19" s="319"/>
    </row>
    <row r="20" spans="1:10" s="220" customFormat="1" ht="25.5">
      <c r="A20" s="312">
        <v>853</v>
      </c>
      <c r="B20" s="312">
        <v>85311</v>
      </c>
      <c r="C20" s="312">
        <v>2580</v>
      </c>
      <c r="D20" s="314" t="s">
        <v>256</v>
      </c>
      <c r="E20" s="317">
        <v>98640</v>
      </c>
      <c r="F20" s="316">
        <v>49320</v>
      </c>
      <c r="G20" s="218"/>
      <c r="I20" s="321"/>
      <c r="J20" s="319"/>
    </row>
    <row r="21" spans="1:10" s="220" customFormat="1" ht="51">
      <c r="A21" s="312">
        <v>854</v>
      </c>
      <c r="B21" s="312">
        <v>85403</v>
      </c>
      <c r="C21" s="312">
        <v>2540</v>
      </c>
      <c r="D21" s="314" t="s">
        <v>255</v>
      </c>
      <c r="E21" s="315">
        <v>1066572</v>
      </c>
      <c r="F21" s="316">
        <v>518664</v>
      </c>
      <c r="G21" s="218"/>
      <c r="I21" s="320"/>
      <c r="J21" s="319"/>
    </row>
    <row r="22" spans="1:10" s="220" customFormat="1" ht="25.5">
      <c r="A22" s="312">
        <v>854</v>
      </c>
      <c r="B22" s="312">
        <v>85403</v>
      </c>
      <c r="C22" s="312">
        <v>2540</v>
      </c>
      <c r="D22" s="314" t="s">
        <v>160</v>
      </c>
      <c r="E22" s="315">
        <v>1806873</v>
      </c>
      <c r="F22" s="316">
        <v>843133</v>
      </c>
      <c r="G22" s="218"/>
      <c r="I22" s="320"/>
      <c r="J22" s="319"/>
    </row>
    <row r="23" spans="1:10" s="220" customFormat="1" ht="31.5" customHeight="1">
      <c r="A23" s="312">
        <v>854</v>
      </c>
      <c r="B23" s="312">
        <v>85419</v>
      </c>
      <c r="C23" s="312">
        <v>2540</v>
      </c>
      <c r="D23" s="314" t="s">
        <v>352</v>
      </c>
      <c r="E23" s="315">
        <v>854845</v>
      </c>
      <c r="F23" s="316">
        <v>427187.22</v>
      </c>
      <c r="G23" s="218"/>
      <c r="I23" s="320"/>
      <c r="J23" s="319"/>
    </row>
    <row r="24" spans="1:7" s="220" customFormat="1" ht="36" customHeight="1">
      <c r="A24" s="312"/>
      <c r="B24" s="312"/>
      <c r="C24" s="312"/>
      <c r="D24" s="313" t="s">
        <v>257</v>
      </c>
      <c r="E24" s="310">
        <f>E25+E26+E27+E28+E29+E30</f>
        <v>2964570</v>
      </c>
      <c r="F24" s="310">
        <f>F25+F26+F27+F28+F29+F30</f>
        <v>1354116</v>
      </c>
      <c r="G24" s="311">
        <f>F24/E24%</f>
        <v>45.67664113176616</v>
      </c>
    </row>
    <row r="25" spans="1:7" s="220" customFormat="1" ht="81" customHeight="1">
      <c r="A25" s="322" t="s">
        <v>8</v>
      </c>
      <c r="B25" s="322" t="s">
        <v>275</v>
      </c>
      <c r="C25" s="322" t="s">
        <v>286</v>
      </c>
      <c r="D25" s="314" t="s">
        <v>287</v>
      </c>
      <c r="E25" s="323">
        <v>200000</v>
      </c>
      <c r="F25" s="323">
        <v>200000</v>
      </c>
      <c r="G25" s="311"/>
    </row>
    <row r="26" spans="1:7" s="220" customFormat="1" ht="25.5">
      <c r="A26" s="312">
        <v>852</v>
      </c>
      <c r="B26" s="312">
        <v>85201</v>
      </c>
      <c r="C26" s="312">
        <v>2830</v>
      </c>
      <c r="D26" s="314" t="s">
        <v>282</v>
      </c>
      <c r="E26" s="315">
        <v>2475329</v>
      </c>
      <c r="F26" s="316">
        <v>998001</v>
      </c>
      <c r="G26" s="218"/>
    </row>
    <row r="27" spans="1:7" s="220" customFormat="1" ht="30.75" customHeight="1">
      <c r="A27" s="312">
        <v>852</v>
      </c>
      <c r="B27" s="312">
        <v>85220</v>
      </c>
      <c r="C27" s="312">
        <v>2830</v>
      </c>
      <c r="D27" s="314" t="s">
        <v>283</v>
      </c>
      <c r="E27" s="315">
        <v>69241</v>
      </c>
      <c r="F27" s="316">
        <v>15720</v>
      </c>
      <c r="G27" s="218"/>
    </row>
    <row r="28" spans="1:7" s="220" customFormat="1" ht="67.5" customHeight="1">
      <c r="A28" s="312">
        <v>900</v>
      </c>
      <c r="B28" s="312">
        <v>90095</v>
      </c>
      <c r="C28" s="312">
        <v>2360</v>
      </c>
      <c r="D28" s="314" t="s">
        <v>264</v>
      </c>
      <c r="E28" s="315">
        <v>40000</v>
      </c>
      <c r="F28" s="316">
        <v>0</v>
      </c>
      <c r="G28" s="218"/>
    </row>
    <row r="29" spans="1:7" s="220" customFormat="1" ht="38.25">
      <c r="A29" s="312">
        <v>921</v>
      </c>
      <c r="B29" s="312">
        <v>92105</v>
      </c>
      <c r="C29" s="312">
        <v>2360</v>
      </c>
      <c r="D29" s="314" t="s">
        <v>284</v>
      </c>
      <c r="E29" s="315">
        <v>90000</v>
      </c>
      <c r="F29" s="316">
        <v>56795</v>
      </c>
      <c r="G29" s="218"/>
    </row>
    <row r="30" spans="1:7" s="220" customFormat="1" ht="54.75" customHeight="1">
      <c r="A30" s="312">
        <v>926</v>
      </c>
      <c r="B30" s="312">
        <v>92605</v>
      </c>
      <c r="C30" s="312">
        <v>2360</v>
      </c>
      <c r="D30" s="314" t="s">
        <v>285</v>
      </c>
      <c r="E30" s="315">
        <v>90000</v>
      </c>
      <c r="F30" s="316">
        <v>83600</v>
      </c>
      <c r="G30" s="218"/>
    </row>
    <row r="31" spans="1:7" s="220" customFormat="1" ht="27.75" customHeight="1">
      <c r="A31" s="421"/>
      <c r="B31" s="421"/>
      <c r="C31" s="421"/>
      <c r="D31" s="421"/>
      <c r="E31" s="318">
        <f>E6+E16</f>
        <v>25029759</v>
      </c>
      <c r="F31" s="318">
        <f>F6+F16</f>
        <v>10082257.219999999</v>
      </c>
      <c r="G31" s="311">
        <f>F31/E31%</f>
        <v>40.28107989373768</v>
      </c>
    </row>
    <row r="32" spans="1:5" ht="15.75">
      <c r="A32" s="324"/>
      <c r="B32" s="324"/>
      <c r="C32" s="324"/>
      <c r="D32" s="325"/>
      <c r="E32" s="326"/>
    </row>
    <row r="33" spans="4:5" ht="15">
      <c r="D33" s="327"/>
      <c r="E33" s="327"/>
    </row>
  </sheetData>
  <sheetProtection/>
  <mergeCells count="4">
    <mergeCell ref="F1:G1"/>
    <mergeCell ref="A31:D31"/>
    <mergeCell ref="C2:E2"/>
    <mergeCell ref="D9:D10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31.125" style="1" customWidth="1"/>
    <col min="5" max="5" width="18.00390625" style="1" customWidth="1"/>
    <col min="6" max="6" width="16.75390625" style="1" customWidth="1"/>
    <col min="7" max="7" width="9.75390625" style="22" customWidth="1"/>
    <col min="8" max="16384" width="9.125" style="1" customWidth="1"/>
  </cols>
  <sheetData>
    <row r="1" spans="6:7" ht="39" customHeight="1">
      <c r="F1" s="381" t="s">
        <v>49</v>
      </c>
      <c r="G1" s="382"/>
    </row>
    <row r="2" spans="1:7" ht="118.5" customHeight="1">
      <c r="A2" s="380" t="s">
        <v>435</v>
      </c>
      <c r="B2" s="380"/>
      <c r="C2" s="380"/>
      <c r="D2" s="380"/>
      <c r="E2" s="380"/>
      <c r="F2" s="380"/>
      <c r="G2" s="380"/>
    </row>
    <row r="3" spans="1:7" s="76" customFormat="1" ht="25.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7" s="76" customFormat="1" ht="25.5" customHeight="1">
      <c r="A4" s="20">
        <v>600</v>
      </c>
      <c r="B4" s="20"/>
      <c r="C4" s="20"/>
      <c r="D4" s="230" t="s">
        <v>70</v>
      </c>
      <c r="E4" s="47">
        <f>E5</f>
        <v>2088525</v>
      </c>
      <c r="F4" s="47"/>
      <c r="G4" s="47"/>
    </row>
    <row r="5" spans="1:7" s="76" customFormat="1" ht="25.5" customHeight="1">
      <c r="A5" s="20"/>
      <c r="B5" s="209">
        <v>60014</v>
      </c>
      <c r="C5" s="209"/>
      <c r="D5" s="238" t="s">
        <v>313</v>
      </c>
      <c r="E5" s="175">
        <f>E6</f>
        <v>2088525</v>
      </c>
      <c r="F5" s="175"/>
      <c r="G5" s="47"/>
    </row>
    <row r="6" spans="1:7" s="76" customFormat="1" ht="51">
      <c r="A6" s="20"/>
      <c r="B6" s="209"/>
      <c r="C6" s="209">
        <v>6430</v>
      </c>
      <c r="D6" s="239" t="s">
        <v>314</v>
      </c>
      <c r="E6" s="175">
        <v>2088525</v>
      </c>
      <c r="F6" s="175"/>
      <c r="G6" s="47"/>
    </row>
    <row r="7" spans="1:7" s="13" customFormat="1" ht="26.25" customHeight="1">
      <c r="A7" s="386" t="s">
        <v>34</v>
      </c>
      <c r="B7" s="387"/>
      <c r="C7" s="387"/>
      <c r="D7" s="387"/>
      <c r="E7" s="18">
        <f>E4</f>
        <v>2088525</v>
      </c>
      <c r="F7" s="18">
        <f>F4</f>
        <v>0</v>
      </c>
      <c r="G7" s="23">
        <f>F7/E7%</f>
        <v>0</v>
      </c>
    </row>
    <row r="8" spans="1:7" ht="15">
      <c r="A8" s="30"/>
      <c r="B8" s="30"/>
      <c r="C8" s="31"/>
      <c r="D8" s="32"/>
      <c r="E8" s="33"/>
      <c r="F8" s="33"/>
      <c r="G8" s="34"/>
    </row>
  </sheetData>
  <sheetProtection/>
  <mergeCells count="3">
    <mergeCell ref="F1:G1"/>
    <mergeCell ref="A2:G2"/>
    <mergeCell ref="A7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PageLayoutView="0" workbookViewId="0" topLeftCell="A1">
      <selection activeCell="L52" sqref="L52"/>
    </sheetView>
  </sheetViews>
  <sheetFormatPr defaultColWidth="9.00390625" defaultRowHeight="12.75"/>
  <cols>
    <col min="1" max="1" width="5.375" style="0" bestFit="1" customWidth="1"/>
    <col min="2" max="2" width="9.00390625" style="0" bestFit="1" customWidth="1"/>
    <col min="3" max="3" width="9.625" style="0" customWidth="1"/>
    <col min="4" max="4" width="27.375" style="0" bestFit="1" customWidth="1"/>
    <col min="5" max="5" width="19.00390625" style="0" bestFit="1" customWidth="1"/>
    <col min="6" max="6" width="17.625" style="0" bestFit="1" customWidth="1"/>
    <col min="7" max="7" width="12.00390625" style="370" bestFit="1" customWidth="1"/>
  </cols>
  <sheetData>
    <row r="1" spans="1:7" ht="33" customHeight="1">
      <c r="A1" s="113"/>
      <c r="B1" s="114"/>
      <c r="C1" s="188"/>
      <c r="D1" s="114"/>
      <c r="E1" s="115"/>
      <c r="F1" s="425" t="s">
        <v>293</v>
      </c>
      <c r="G1" s="425"/>
    </row>
    <row r="2" spans="1:7" ht="51.75" customHeight="1" thickBot="1">
      <c r="A2" s="426" t="s">
        <v>396</v>
      </c>
      <c r="B2" s="426"/>
      <c r="C2" s="426"/>
      <c r="D2" s="426"/>
      <c r="E2" s="426"/>
      <c r="F2" s="426"/>
      <c r="G2" s="426"/>
    </row>
    <row r="3" spans="1:7" ht="16.5" thickBot="1">
      <c r="A3" s="184" t="s">
        <v>1</v>
      </c>
      <c r="B3" s="129" t="s">
        <v>2</v>
      </c>
      <c r="C3" s="189" t="s">
        <v>3</v>
      </c>
      <c r="D3" s="129" t="s">
        <v>4</v>
      </c>
      <c r="E3" s="185" t="s">
        <v>5</v>
      </c>
      <c r="F3" s="186" t="s">
        <v>6</v>
      </c>
      <c r="G3" s="182" t="s">
        <v>7</v>
      </c>
    </row>
    <row r="4" spans="1:7" ht="15.75">
      <c r="A4" s="80" t="s">
        <v>8</v>
      </c>
      <c r="B4" s="81"/>
      <c r="C4" s="190"/>
      <c r="D4" s="187" t="s">
        <v>10</v>
      </c>
      <c r="E4" s="183">
        <f>E5+E7</f>
        <v>78873</v>
      </c>
      <c r="F4" s="183">
        <f>F5+F7</f>
        <v>33491</v>
      </c>
      <c r="G4" s="82">
        <f>F4/E4%</f>
        <v>42.46193247372358</v>
      </c>
    </row>
    <row r="5" spans="1:7" ht="45">
      <c r="A5" s="116"/>
      <c r="B5" s="117" t="s">
        <v>9</v>
      </c>
      <c r="C5" s="328"/>
      <c r="D5" s="118" t="s">
        <v>125</v>
      </c>
      <c r="E5" s="119">
        <f>E6</f>
        <v>10000</v>
      </c>
      <c r="F5" s="119"/>
      <c r="G5" s="82"/>
    </row>
    <row r="6" spans="1:7" ht="15">
      <c r="A6" s="84"/>
      <c r="B6" s="84"/>
      <c r="C6" s="161">
        <v>4300</v>
      </c>
      <c r="D6" s="85" t="s">
        <v>164</v>
      </c>
      <c r="E6" s="86">
        <v>10000</v>
      </c>
      <c r="F6" s="86">
        <v>0</v>
      </c>
      <c r="G6" s="120"/>
    </row>
    <row r="7" spans="1:7" ht="15.75">
      <c r="A7" s="116"/>
      <c r="B7" s="117" t="s">
        <v>375</v>
      </c>
      <c r="C7" s="328"/>
      <c r="D7" s="118" t="s">
        <v>395</v>
      </c>
      <c r="E7" s="119">
        <f>E8+E9</f>
        <v>68873</v>
      </c>
      <c r="F7" s="119">
        <f>F8+F9</f>
        <v>33491</v>
      </c>
      <c r="G7" s="82"/>
    </row>
    <row r="8" spans="1:7" ht="30">
      <c r="A8" s="84"/>
      <c r="B8" s="84"/>
      <c r="C8" s="156">
        <v>4010</v>
      </c>
      <c r="D8" s="85" t="s">
        <v>162</v>
      </c>
      <c r="E8" s="86">
        <v>57567</v>
      </c>
      <c r="F8" s="86">
        <v>28781</v>
      </c>
      <c r="G8" s="120"/>
    </row>
    <row r="9" spans="1:7" ht="30">
      <c r="A9" s="84"/>
      <c r="B9" s="84"/>
      <c r="C9" s="161" t="s">
        <v>213</v>
      </c>
      <c r="D9" s="85" t="s">
        <v>163</v>
      </c>
      <c r="E9" s="86">
        <v>11306</v>
      </c>
      <c r="F9" s="86">
        <v>4710</v>
      </c>
      <c r="G9" s="120"/>
    </row>
    <row r="10" spans="1:7" ht="15.75">
      <c r="A10" s="93" t="s">
        <v>57</v>
      </c>
      <c r="B10" s="93"/>
      <c r="C10" s="329"/>
      <c r="D10" s="96" t="s">
        <v>70</v>
      </c>
      <c r="E10" s="95">
        <f>E11</f>
        <v>1665</v>
      </c>
      <c r="F10" s="95">
        <f>F11</f>
        <v>833</v>
      </c>
      <c r="G10" s="82">
        <f>F10/E10%</f>
        <v>50.030030030030034</v>
      </c>
    </row>
    <row r="11" spans="1:7" ht="15.75">
      <c r="A11" s="116"/>
      <c r="B11" s="117" t="s">
        <v>376</v>
      </c>
      <c r="C11" s="328"/>
      <c r="D11" s="118" t="s">
        <v>395</v>
      </c>
      <c r="E11" s="119">
        <f>E12+E13</f>
        <v>1665</v>
      </c>
      <c r="F11" s="119">
        <f>F12+F13</f>
        <v>833</v>
      </c>
      <c r="G11" s="82"/>
    </row>
    <row r="12" spans="1:7" ht="30">
      <c r="A12" s="84"/>
      <c r="B12" s="84"/>
      <c r="C12" s="156">
        <v>4010</v>
      </c>
      <c r="D12" s="85" t="s">
        <v>162</v>
      </c>
      <c r="E12" s="86">
        <v>1392</v>
      </c>
      <c r="F12" s="86">
        <v>696</v>
      </c>
      <c r="G12" s="120"/>
    </row>
    <row r="13" spans="1:7" ht="30">
      <c r="A13" s="84"/>
      <c r="B13" s="84"/>
      <c r="C13" s="161" t="s">
        <v>213</v>
      </c>
      <c r="D13" s="85" t="s">
        <v>163</v>
      </c>
      <c r="E13" s="86">
        <v>273</v>
      </c>
      <c r="F13" s="86">
        <v>137</v>
      </c>
      <c r="G13" s="120"/>
    </row>
    <row r="14" spans="1:7" ht="31.5">
      <c r="A14" s="93" t="s">
        <v>11</v>
      </c>
      <c r="B14" s="93"/>
      <c r="C14" s="329"/>
      <c r="D14" s="96" t="s">
        <v>13</v>
      </c>
      <c r="E14" s="95">
        <f>E15</f>
        <v>447590</v>
      </c>
      <c r="F14" s="95">
        <f>F15</f>
        <v>170305</v>
      </c>
      <c r="G14" s="82">
        <f>F14/E14%</f>
        <v>38.04933086083246</v>
      </c>
    </row>
    <row r="15" spans="1:7" ht="30">
      <c r="A15" s="84"/>
      <c r="B15" s="84" t="s">
        <v>12</v>
      </c>
      <c r="C15" s="156"/>
      <c r="D15" s="85" t="s">
        <v>14</v>
      </c>
      <c r="E15" s="86">
        <f>E18+E16+E17</f>
        <v>447590</v>
      </c>
      <c r="F15" s="86">
        <f>F18+F16+F17</f>
        <v>170305</v>
      </c>
      <c r="G15" s="82"/>
    </row>
    <row r="16" spans="1:7" ht="30">
      <c r="A16" s="84"/>
      <c r="B16" s="84"/>
      <c r="C16" s="156">
        <v>4010</v>
      </c>
      <c r="D16" s="85" t="s">
        <v>162</v>
      </c>
      <c r="E16" s="86">
        <v>202311</v>
      </c>
      <c r="F16" s="86">
        <v>101153</v>
      </c>
      <c r="G16" s="120"/>
    </row>
    <row r="17" spans="1:7" ht="30">
      <c r="A17" s="84"/>
      <c r="B17" s="84"/>
      <c r="C17" s="161" t="s">
        <v>213</v>
      </c>
      <c r="D17" s="85" t="s">
        <v>163</v>
      </c>
      <c r="E17" s="86">
        <v>39734</v>
      </c>
      <c r="F17" s="86">
        <v>16555</v>
      </c>
      <c r="G17" s="120"/>
    </row>
    <row r="18" spans="1:7" ht="15">
      <c r="A18" s="84"/>
      <c r="B18" s="84"/>
      <c r="C18" s="161" t="s">
        <v>433</v>
      </c>
      <c r="D18" s="85" t="s">
        <v>164</v>
      </c>
      <c r="E18" s="86">
        <v>205545</v>
      </c>
      <c r="F18" s="86">
        <v>52597</v>
      </c>
      <c r="G18" s="120"/>
    </row>
    <row r="19" spans="1:7" ht="15.75">
      <c r="A19" s="93" t="s">
        <v>15</v>
      </c>
      <c r="B19" s="93"/>
      <c r="C19" s="329"/>
      <c r="D19" s="96" t="s">
        <v>16</v>
      </c>
      <c r="E19" s="95">
        <f>E20+E23+E25+E28</f>
        <v>909218</v>
      </c>
      <c r="F19" s="95">
        <f>F20+F23+F25+F28</f>
        <v>373891</v>
      </c>
      <c r="G19" s="82">
        <f>F19/E19%</f>
        <v>41.12226110789712</v>
      </c>
    </row>
    <row r="20" spans="1:7" ht="45">
      <c r="A20" s="93"/>
      <c r="B20" s="84" t="s">
        <v>126</v>
      </c>
      <c r="C20" s="156"/>
      <c r="D20" s="85" t="s">
        <v>188</v>
      </c>
      <c r="E20" s="86">
        <f>E21+E22</f>
        <v>298000</v>
      </c>
      <c r="F20" s="86">
        <f>F21+F22</f>
        <v>148980</v>
      </c>
      <c r="G20" s="82"/>
    </row>
    <row r="21" spans="1:7" ht="30">
      <c r="A21" s="84"/>
      <c r="B21" s="84"/>
      <c r="C21" s="156">
        <v>4010</v>
      </c>
      <c r="D21" s="85" t="s">
        <v>162</v>
      </c>
      <c r="E21" s="86">
        <v>249300</v>
      </c>
      <c r="F21" s="86">
        <v>124644</v>
      </c>
      <c r="G21" s="120"/>
    </row>
    <row r="22" spans="1:7" ht="30">
      <c r="A22" s="84"/>
      <c r="B22" s="84"/>
      <c r="C22" s="161" t="s">
        <v>213</v>
      </c>
      <c r="D22" s="85" t="s">
        <v>163</v>
      </c>
      <c r="E22" s="86">
        <v>48700</v>
      </c>
      <c r="F22" s="86">
        <v>24336</v>
      </c>
      <c r="G22" s="120"/>
    </row>
    <row r="23" spans="1:7" ht="45">
      <c r="A23" s="84"/>
      <c r="B23" s="84" t="s">
        <v>17</v>
      </c>
      <c r="C23" s="156"/>
      <c r="D23" s="85" t="s">
        <v>189</v>
      </c>
      <c r="E23" s="86">
        <f>E24</f>
        <v>160000</v>
      </c>
      <c r="F23" s="86">
        <f>F24</f>
        <v>0</v>
      </c>
      <c r="G23" s="120"/>
    </row>
    <row r="24" spans="1:7" ht="15">
      <c r="A24" s="84"/>
      <c r="B24" s="84"/>
      <c r="C24" s="161">
        <v>4300</v>
      </c>
      <c r="D24" s="85" t="s">
        <v>164</v>
      </c>
      <c r="E24" s="86">
        <v>160000</v>
      </c>
      <c r="F24" s="86"/>
      <c r="G24" s="120"/>
    </row>
    <row r="25" spans="1:7" ht="30">
      <c r="A25" s="84"/>
      <c r="B25" s="84" t="s">
        <v>19</v>
      </c>
      <c r="C25" s="161"/>
      <c r="D25" s="27" t="s">
        <v>20</v>
      </c>
      <c r="E25" s="86">
        <f>E26+E27</f>
        <v>41311</v>
      </c>
      <c r="F25" s="86">
        <f>F26+F27</f>
        <v>5264</v>
      </c>
      <c r="G25" s="120"/>
    </row>
    <row r="26" spans="1:7" ht="15">
      <c r="A26" s="84"/>
      <c r="B26" s="84"/>
      <c r="C26" s="161">
        <v>4300</v>
      </c>
      <c r="D26" s="85" t="s">
        <v>164</v>
      </c>
      <c r="E26" s="86">
        <v>29000</v>
      </c>
      <c r="F26" s="86"/>
      <c r="G26" s="120"/>
    </row>
    <row r="27" spans="1:7" ht="45">
      <c r="A27" s="84"/>
      <c r="B27" s="84"/>
      <c r="C27" s="161">
        <v>4520</v>
      </c>
      <c r="D27" s="85" t="s">
        <v>380</v>
      </c>
      <c r="E27" s="86">
        <v>12311</v>
      </c>
      <c r="F27" s="86">
        <v>5264</v>
      </c>
      <c r="G27" s="120"/>
    </row>
    <row r="28" spans="1:7" ht="15.75">
      <c r="A28" s="93"/>
      <c r="B28" s="84" t="s">
        <v>21</v>
      </c>
      <c r="C28" s="156"/>
      <c r="D28" s="85" t="s">
        <v>22</v>
      </c>
      <c r="E28" s="86">
        <f>E29+E30+E31+E32</f>
        <v>409907</v>
      </c>
      <c r="F28" s="86">
        <f>F29+F30+F31+F32</f>
        <v>219647</v>
      </c>
      <c r="G28" s="120"/>
    </row>
    <row r="29" spans="1:7" ht="30">
      <c r="A29" s="84"/>
      <c r="B29" s="84"/>
      <c r="C29" s="160" t="s">
        <v>356</v>
      </c>
      <c r="D29" s="85" t="s">
        <v>162</v>
      </c>
      <c r="E29" s="86">
        <v>315354</v>
      </c>
      <c r="F29" s="86">
        <v>176066</v>
      </c>
      <c r="G29" s="125"/>
    </row>
    <row r="30" spans="1:7" ht="30">
      <c r="A30" s="84"/>
      <c r="B30" s="84"/>
      <c r="C30" s="160" t="s">
        <v>172</v>
      </c>
      <c r="D30" s="85" t="s">
        <v>173</v>
      </c>
      <c r="E30" s="86">
        <v>25235</v>
      </c>
      <c r="F30" s="86">
        <v>25235</v>
      </c>
      <c r="G30" s="125"/>
    </row>
    <row r="31" spans="1:7" ht="30">
      <c r="A31" s="84"/>
      <c r="B31" s="84"/>
      <c r="C31" s="160" t="s">
        <v>213</v>
      </c>
      <c r="D31" s="85" t="s">
        <v>163</v>
      </c>
      <c r="E31" s="86">
        <v>66702</v>
      </c>
      <c r="F31" s="86">
        <v>18186</v>
      </c>
      <c r="G31" s="125"/>
    </row>
    <row r="32" spans="1:7" ht="15.75">
      <c r="A32" s="84"/>
      <c r="B32" s="84"/>
      <c r="C32" s="161">
        <v>4210</v>
      </c>
      <c r="D32" s="134" t="s">
        <v>164</v>
      </c>
      <c r="E32" s="86">
        <v>2616</v>
      </c>
      <c r="F32" s="86">
        <v>160</v>
      </c>
      <c r="G32" s="125"/>
    </row>
    <row r="33" spans="1:7" ht="31.5">
      <c r="A33" s="99" t="s">
        <v>23</v>
      </c>
      <c r="B33" s="99"/>
      <c r="C33" s="330"/>
      <c r="D33" s="100" t="s">
        <v>24</v>
      </c>
      <c r="E33" s="123">
        <f>E34</f>
        <v>39000</v>
      </c>
      <c r="F33" s="123">
        <f>F34</f>
        <v>31852</v>
      </c>
      <c r="G33" s="82">
        <f>F33/E33%</f>
        <v>81.67179487179487</v>
      </c>
    </row>
    <row r="34" spans="1:7" ht="15">
      <c r="A34" s="84"/>
      <c r="B34" s="84" t="s">
        <v>25</v>
      </c>
      <c r="C34" s="161"/>
      <c r="D34" s="85" t="s">
        <v>26</v>
      </c>
      <c r="E34" s="86">
        <f>E35+E36+E37</f>
        <v>39000</v>
      </c>
      <c r="F34" s="86">
        <f>F35+F36+F37</f>
        <v>31852</v>
      </c>
      <c r="G34" s="124"/>
    </row>
    <row r="35" spans="1:7" ht="30">
      <c r="A35" s="84"/>
      <c r="B35" s="84"/>
      <c r="C35" s="160" t="s">
        <v>213</v>
      </c>
      <c r="D35" s="85" t="s">
        <v>163</v>
      </c>
      <c r="E35" s="86">
        <v>3850</v>
      </c>
      <c r="F35" s="86">
        <v>3366</v>
      </c>
      <c r="G35" s="125"/>
    </row>
    <row r="36" spans="1:7" ht="30">
      <c r="A36" s="84"/>
      <c r="B36" s="84"/>
      <c r="C36" s="156">
        <v>4170</v>
      </c>
      <c r="D36" s="85" t="s">
        <v>129</v>
      </c>
      <c r="E36" s="86">
        <v>24000</v>
      </c>
      <c r="F36" s="86">
        <v>21160</v>
      </c>
      <c r="G36" s="125"/>
    </row>
    <row r="37" spans="1:7" ht="15.75">
      <c r="A37" s="84"/>
      <c r="B37" s="84"/>
      <c r="C37" s="161" t="s">
        <v>212</v>
      </c>
      <c r="D37" s="134" t="s">
        <v>164</v>
      </c>
      <c r="E37" s="86">
        <v>11150</v>
      </c>
      <c r="F37" s="86">
        <v>7326</v>
      </c>
      <c r="G37" s="125"/>
    </row>
    <row r="38" spans="1:7" ht="47.25">
      <c r="A38" s="93" t="s">
        <v>100</v>
      </c>
      <c r="B38" s="93"/>
      <c r="C38" s="329"/>
      <c r="D38" s="96" t="s">
        <v>101</v>
      </c>
      <c r="E38" s="95">
        <f>E39+E41</f>
        <v>10737</v>
      </c>
      <c r="F38" s="95">
        <f>F39+F41</f>
        <v>6760</v>
      </c>
      <c r="G38" s="125">
        <f>F38/E38%</f>
        <v>62.95985843345441</v>
      </c>
    </row>
    <row r="39" spans="1:7" ht="15">
      <c r="A39" s="84"/>
      <c r="B39" s="84" t="s">
        <v>179</v>
      </c>
      <c r="C39" s="161"/>
      <c r="D39" s="85" t="s">
        <v>180</v>
      </c>
      <c r="E39" s="86">
        <f>E40</f>
        <v>3000</v>
      </c>
      <c r="F39" s="86">
        <f>F40</f>
        <v>2996</v>
      </c>
      <c r="G39" s="124"/>
    </row>
    <row r="40" spans="1:7" ht="15">
      <c r="A40" s="84"/>
      <c r="B40" s="84"/>
      <c r="C40" s="161">
        <v>4210</v>
      </c>
      <c r="D40" s="85" t="s">
        <v>164</v>
      </c>
      <c r="E40" s="86">
        <v>3000</v>
      </c>
      <c r="F40" s="86">
        <v>2996</v>
      </c>
      <c r="G40" s="124"/>
    </row>
    <row r="41" spans="1:7" ht="15.75">
      <c r="A41" s="116"/>
      <c r="B41" s="117" t="s">
        <v>119</v>
      </c>
      <c r="C41" s="328"/>
      <c r="D41" s="118" t="s">
        <v>395</v>
      </c>
      <c r="E41" s="119">
        <f>E42+E43</f>
        <v>7737</v>
      </c>
      <c r="F41" s="119">
        <f>F42+F43</f>
        <v>3764</v>
      </c>
      <c r="G41" s="82"/>
    </row>
    <row r="42" spans="1:7" ht="30">
      <c r="A42" s="84"/>
      <c r="B42" s="84"/>
      <c r="C42" s="156">
        <v>4010</v>
      </c>
      <c r="D42" s="85" t="s">
        <v>162</v>
      </c>
      <c r="E42" s="86">
        <v>6467</v>
      </c>
      <c r="F42" s="86">
        <v>3235</v>
      </c>
      <c r="G42" s="120"/>
    </row>
    <row r="43" spans="1:7" ht="30">
      <c r="A43" s="84"/>
      <c r="B43" s="84"/>
      <c r="C43" s="160" t="s">
        <v>434</v>
      </c>
      <c r="D43" s="85" t="s">
        <v>163</v>
      </c>
      <c r="E43" s="86">
        <v>1270</v>
      </c>
      <c r="F43" s="86">
        <v>529</v>
      </c>
      <c r="G43" s="125"/>
    </row>
    <row r="44" spans="1:7" ht="15.75">
      <c r="A44" s="93" t="s">
        <v>27</v>
      </c>
      <c r="B44" s="93"/>
      <c r="C44" s="329"/>
      <c r="D44" s="96" t="s">
        <v>28</v>
      </c>
      <c r="E44" s="95">
        <f>E45+E48</f>
        <v>12876071</v>
      </c>
      <c r="F44" s="95">
        <f>F45+F48</f>
        <v>4213624</v>
      </c>
      <c r="G44" s="125">
        <f>F44/E44%</f>
        <v>32.72445453275304</v>
      </c>
    </row>
    <row r="45" spans="1:7" ht="75">
      <c r="A45" s="97"/>
      <c r="B45" s="97" t="s">
        <v>29</v>
      </c>
      <c r="C45" s="331"/>
      <c r="D45" s="98" t="s">
        <v>190</v>
      </c>
      <c r="E45" s="101">
        <f>E46+E47</f>
        <v>12870071</v>
      </c>
      <c r="F45" s="101">
        <f>F46+F47</f>
        <v>4210706</v>
      </c>
      <c r="G45" s="120"/>
    </row>
    <row r="46" spans="1:7" ht="99.75">
      <c r="A46" s="84"/>
      <c r="B46" s="84"/>
      <c r="C46" s="156">
        <v>2320</v>
      </c>
      <c r="D46" s="135" t="s">
        <v>169</v>
      </c>
      <c r="E46" s="86">
        <v>12816000</v>
      </c>
      <c r="F46" s="86">
        <v>4183000</v>
      </c>
      <c r="G46" s="125"/>
    </row>
    <row r="47" spans="1:7" ht="15.75">
      <c r="A47" s="84"/>
      <c r="B47" s="84"/>
      <c r="C47" s="156">
        <v>4130</v>
      </c>
      <c r="D47" s="85" t="s">
        <v>164</v>
      </c>
      <c r="E47" s="86">
        <v>54071</v>
      </c>
      <c r="F47" s="86">
        <v>27706</v>
      </c>
      <c r="G47" s="125"/>
    </row>
    <row r="48" spans="1:7" ht="15.75">
      <c r="A48" s="116"/>
      <c r="B48" s="117" t="s">
        <v>384</v>
      </c>
      <c r="C48" s="328"/>
      <c r="D48" s="118" t="s">
        <v>395</v>
      </c>
      <c r="E48" s="119">
        <f>E49+E50</f>
        <v>6000</v>
      </c>
      <c r="F48" s="119">
        <f>F49+F50</f>
        <v>2918</v>
      </c>
      <c r="G48" s="82"/>
    </row>
    <row r="49" spans="1:7" ht="30">
      <c r="A49" s="84"/>
      <c r="B49" s="84"/>
      <c r="C49" s="156">
        <v>4010</v>
      </c>
      <c r="D49" s="85" t="s">
        <v>162</v>
      </c>
      <c r="E49" s="86">
        <v>5015</v>
      </c>
      <c r="F49" s="86">
        <v>2508</v>
      </c>
      <c r="G49" s="120"/>
    </row>
    <row r="50" spans="1:7" ht="30">
      <c r="A50" s="84"/>
      <c r="B50" s="84"/>
      <c r="C50" s="160" t="s">
        <v>213</v>
      </c>
      <c r="D50" s="85" t="s">
        <v>163</v>
      </c>
      <c r="E50" s="86">
        <v>985</v>
      </c>
      <c r="F50" s="86">
        <v>410</v>
      </c>
      <c r="G50" s="125"/>
    </row>
    <row r="51" spans="1:7" ht="15.75">
      <c r="A51" s="70" t="s">
        <v>102</v>
      </c>
      <c r="B51" s="70"/>
      <c r="C51" s="332"/>
      <c r="D51" s="73" t="s">
        <v>103</v>
      </c>
      <c r="E51" s="72">
        <f>E52</f>
        <v>7750</v>
      </c>
      <c r="F51" s="72">
        <f>F52</f>
        <v>0</v>
      </c>
      <c r="G51" s="79">
        <f>F51/E51%</f>
        <v>0</v>
      </c>
    </row>
    <row r="52" spans="1:7" ht="45">
      <c r="A52" s="14"/>
      <c r="B52" s="14" t="s">
        <v>387</v>
      </c>
      <c r="C52" s="274"/>
      <c r="D52" s="5" t="s">
        <v>386</v>
      </c>
      <c r="E52" s="7">
        <f>E53+E54</f>
        <v>7750</v>
      </c>
      <c r="F52" s="7">
        <f>F53+F54</f>
        <v>0</v>
      </c>
      <c r="G52" s="24"/>
    </row>
    <row r="53" spans="1:7" ht="30">
      <c r="A53" s="84"/>
      <c r="B53" s="84"/>
      <c r="C53" s="156">
        <v>4170</v>
      </c>
      <c r="D53" s="85" t="s">
        <v>129</v>
      </c>
      <c r="E53" s="86">
        <v>7650</v>
      </c>
      <c r="F53" s="86"/>
      <c r="G53" s="125"/>
    </row>
    <row r="54" spans="1:7" ht="15">
      <c r="A54" s="84"/>
      <c r="B54" s="84"/>
      <c r="C54" s="161">
        <v>4210</v>
      </c>
      <c r="D54" s="85" t="s">
        <v>164</v>
      </c>
      <c r="E54" s="86">
        <v>100</v>
      </c>
      <c r="F54" s="86"/>
      <c r="G54" s="124"/>
    </row>
    <row r="55" spans="1:7" ht="15.75">
      <c r="A55" s="388" t="s">
        <v>295</v>
      </c>
      <c r="B55" s="389"/>
      <c r="C55" s="389"/>
      <c r="D55" s="390"/>
      <c r="E55" s="72">
        <f>E4+E10+E14+E19+E33+E38+E44+E51</f>
        <v>14370904</v>
      </c>
      <c r="F55" s="72">
        <f>F4+F10+F14+F19+F33+F38+F44+F51</f>
        <v>4830756</v>
      </c>
      <c r="G55" s="79">
        <f>F55/E55%</f>
        <v>33.61483731294844</v>
      </c>
    </row>
  </sheetData>
  <sheetProtection/>
  <mergeCells count="3">
    <mergeCell ref="F1:G1"/>
    <mergeCell ref="A2:G2"/>
    <mergeCell ref="A55:D5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7" r:id="rId1"/>
  <headerFooter alignWithMargins="0">
    <oddFooter>&amp;CStrona &amp;P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L272"/>
  <sheetViews>
    <sheetView tabSelected="1" zoomScalePageLayoutView="0" workbookViewId="0" topLeftCell="A262">
      <selection activeCell="J280" sqref="J280"/>
    </sheetView>
  </sheetViews>
  <sheetFormatPr defaultColWidth="9.00390625" defaultRowHeight="12.75"/>
  <cols>
    <col min="1" max="1" width="5.375" style="153" bestFit="1" customWidth="1"/>
    <col min="2" max="2" width="9.00390625" style="143" bestFit="1" customWidth="1"/>
    <col min="3" max="3" width="10.625" style="163" customWidth="1"/>
    <col min="4" max="4" width="46.75390625" style="143" customWidth="1"/>
    <col min="5" max="5" width="20.625" style="143" bestFit="1" customWidth="1"/>
    <col min="6" max="6" width="18.625" style="142" bestFit="1" customWidth="1"/>
    <col min="7" max="7" width="13.375" style="143" bestFit="1" customWidth="1"/>
    <col min="8" max="16384" width="9.125" style="143" customWidth="1"/>
  </cols>
  <sheetData>
    <row r="1" spans="1:7" s="152" customFormat="1" ht="39" customHeight="1">
      <c r="A1" s="146"/>
      <c r="B1" s="146"/>
      <c r="C1" s="167"/>
      <c r="D1" s="146"/>
      <c r="E1" s="427" t="s">
        <v>341</v>
      </c>
      <c r="F1" s="427"/>
      <c r="G1" s="427"/>
    </row>
    <row r="2" spans="1:12" ht="74.25" customHeight="1" thickBot="1">
      <c r="A2" s="168"/>
      <c r="B2" s="426" t="s">
        <v>383</v>
      </c>
      <c r="C2" s="426"/>
      <c r="D2" s="426"/>
      <c r="E2" s="426"/>
      <c r="F2" s="426"/>
      <c r="G2" s="426"/>
      <c r="L2" s="366"/>
    </row>
    <row r="3" spans="1:7" ht="16.5" thickBot="1">
      <c r="A3" s="170" t="s">
        <v>1</v>
      </c>
      <c r="B3" s="169" t="s">
        <v>2</v>
      </c>
      <c r="C3" s="154" t="s">
        <v>3</v>
      </c>
      <c r="D3" s="129" t="s">
        <v>4</v>
      </c>
      <c r="E3" s="129" t="s">
        <v>5</v>
      </c>
      <c r="F3" s="129" t="s">
        <v>6</v>
      </c>
      <c r="G3" s="130" t="s">
        <v>7</v>
      </c>
    </row>
    <row r="4" spans="1:7" ht="15.75">
      <c r="A4" s="116" t="s">
        <v>8</v>
      </c>
      <c r="B4" s="116"/>
      <c r="C4" s="155"/>
      <c r="D4" s="279" t="s">
        <v>10</v>
      </c>
      <c r="E4" s="131">
        <f>E5+E7+E9</f>
        <v>278873</v>
      </c>
      <c r="F4" s="131">
        <f>F5+F7+F9</f>
        <v>233491</v>
      </c>
      <c r="G4" s="132">
        <f>F4/E4%</f>
        <v>83.72664259358203</v>
      </c>
    </row>
    <row r="5" spans="1:7" ht="28.5">
      <c r="A5" s="83"/>
      <c r="B5" s="84" t="s">
        <v>9</v>
      </c>
      <c r="C5" s="156"/>
      <c r="D5" s="173" t="s">
        <v>125</v>
      </c>
      <c r="E5" s="86">
        <v>10000</v>
      </c>
      <c r="F5" s="86">
        <v>0</v>
      </c>
      <c r="G5" s="132">
        <f>F5/E5%</f>
        <v>0</v>
      </c>
    </row>
    <row r="6" spans="1:7" s="144" customFormat="1" ht="15.75">
      <c r="A6" s="83"/>
      <c r="B6" s="84"/>
      <c r="C6" s="156">
        <v>4300</v>
      </c>
      <c r="D6" s="173" t="s">
        <v>170</v>
      </c>
      <c r="E6" s="86">
        <v>10000</v>
      </c>
      <c r="F6" s="86">
        <v>0</v>
      </c>
      <c r="G6" s="132">
        <f>F6/E6%</f>
        <v>0</v>
      </c>
    </row>
    <row r="7" spans="1:7" s="144" customFormat="1" ht="15.75">
      <c r="A7" s="83"/>
      <c r="B7" s="84" t="s">
        <v>275</v>
      </c>
      <c r="C7" s="156"/>
      <c r="D7" s="173" t="s">
        <v>276</v>
      </c>
      <c r="E7" s="86">
        <f>E8</f>
        <v>200000</v>
      </c>
      <c r="F7" s="86">
        <f>F8</f>
        <v>200000</v>
      </c>
      <c r="G7" s="141">
        <f>F7/E7%</f>
        <v>100</v>
      </c>
    </row>
    <row r="8" spans="1:9" s="144" customFormat="1" ht="57">
      <c r="A8" s="83"/>
      <c r="B8" s="84"/>
      <c r="C8" s="156">
        <v>2830</v>
      </c>
      <c r="D8" s="173" t="s">
        <v>277</v>
      </c>
      <c r="E8" s="86">
        <v>200000</v>
      </c>
      <c r="F8" s="86">
        <v>200000</v>
      </c>
      <c r="G8" s="132"/>
      <c r="I8" s="219"/>
    </row>
    <row r="9" spans="1:7" s="144" customFormat="1" ht="15.75">
      <c r="A9" s="83"/>
      <c r="B9" s="84" t="s">
        <v>375</v>
      </c>
      <c r="C9" s="156"/>
      <c r="D9" s="173" t="s">
        <v>41</v>
      </c>
      <c r="E9" s="86">
        <f>E10+E11</f>
        <v>68873</v>
      </c>
      <c r="F9" s="86">
        <f>F10+F11</f>
        <v>33491</v>
      </c>
      <c r="G9" s="141">
        <f>F9/E9%</f>
        <v>48.62718336648614</v>
      </c>
    </row>
    <row r="10" spans="1:9" s="144" customFormat="1" ht="15.75">
      <c r="A10" s="83"/>
      <c r="B10" s="84"/>
      <c r="C10" s="159" t="s">
        <v>171</v>
      </c>
      <c r="D10" s="173" t="s">
        <v>162</v>
      </c>
      <c r="E10" s="86">
        <v>57567</v>
      </c>
      <c r="F10" s="145">
        <v>28781</v>
      </c>
      <c r="G10" s="132"/>
      <c r="I10" s="219"/>
    </row>
    <row r="11" spans="1:9" s="144" customFormat="1" ht="15.75">
      <c r="A11" s="83"/>
      <c r="B11" s="84"/>
      <c r="C11" s="160" t="s">
        <v>213</v>
      </c>
      <c r="D11" s="173" t="s">
        <v>163</v>
      </c>
      <c r="E11" s="86">
        <v>11306</v>
      </c>
      <c r="F11" s="86">
        <v>4710</v>
      </c>
      <c r="G11" s="132"/>
      <c r="I11" s="219"/>
    </row>
    <row r="12" spans="1:7" s="144" customFormat="1" ht="15.75">
      <c r="A12" s="93" t="s">
        <v>35</v>
      </c>
      <c r="B12" s="93"/>
      <c r="C12" s="157"/>
      <c r="D12" s="280" t="s">
        <v>69</v>
      </c>
      <c r="E12" s="95">
        <f>E13+E15</f>
        <v>138100</v>
      </c>
      <c r="F12" s="95">
        <f>F13+F15</f>
        <v>24182</v>
      </c>
      <c r="G12" s="132">
        <f>F12/E12%</f>
        <v>17.510499637943518</v>
      </c>
    </row>
    <row r="13" spans="1:7" ht="15">
      <c r="A13" s="84"/>
      <c r="B13" s="84" t="s">
        <v>111</v>
      </c>
      <c r="C13" s="156"/>
      <c r="D13" s="173" t="s">
        <v>112</v>
      </c>
      <c r="E13" s="86">
        <f>E14</f>
        <v>51000</v>
      </c>
      <c r="F13" s="86">
        <f>F14</f>
        <v>24182</v>
      </c>
      <c r="G13" s="141">
        <f>F13/E13%</f>
        <v>47.4156862745098</v>
      </c>
    </row>
    <row r="14" spans="1:7" s="144" customFormat="1" ht="15.75">
      <c r="A14" s="84"/>
      <c r="B14" s="84"/>
      <c r="C14" s="156">
        <v>3030</v>
      </c>
      <c r="D14" s="173" t="s">
        <v>219</v>
      </c>
      <c r="E14" s="86">
        <v>51000</v>
      </c>
      <c r="F14" s="86">
        <v>24182</v>
      </c>
      <c r="G14" s="141"/>
    </row>
    <row r="15" spans="1:7" ht="15">
      <c r="A15" s="83"/>
      <c r="B15" s="84" t="s">
        <v>36</v>
      </c>
      <c r="C15" s="156"/>
      <c r="D15" s="173" t="s">
        <v>37</v>
      </c>
      <c r="E15" s="86">
        <f>E16</f>
        <v>87100</v>
      </c>
      <c r="F15" s="86">
        <f>F16</f>
        <v>0</v>
      </c>
      <c r="G15" s="141">
        <f>F15/E15%</f>
        <v>0</v>
      </c>
    </row>
    <row r="16" spans="1:7" ht="15.75" customHeight="1">
      <c r="A16" s="83"/>
      <c r="B16" s="84"/>
      <c r="C16" s="156">
        <v>4300</v>
      </c>
      <c r="D16" s="173" t="s">
        <v>170</v>
      </c>
      <c r="E16" s="86">
        <v>87100</v>
      </c>
      <c r="F16" s="86"/>
      <c r="G16" s="132"/>
    </row>
    <row r="17" spans="1:7" ht="15.75" customHeight="1">
      <c r="A17" s="93" t="s">
        <v>57</v>
      </c>
      <c r="B17" s="93"/>
      <c r="C17" s="158"/>
      <c r="D17" s="280" t="s">
        <v>70</v>
      </c>
      <c r="E17" s="95">
        <f>E18+E28</f>
        <v>32690834</v>
      </c>
      <c r="F17" s="95">
        <f>F18+F28</f>
        <v>10410451</v>
      </c>
      <c r="G17" s="82">
        <f>F17/E17%</f>
        <v>31.845167975830776</v>
      </c>
    </row>
    <row r="18" spans="1:7" s="144" customFormat="1" ht="21" customHeight="1">
      <c r="A18" s="84"/>
      <c r="B18" s="84" t="s">
        <v>58</v>
      </c>
      <c r="C18" s="159"/>
      <c r="D18" s="173" t="s">
        <v>71</v>
      </c>
      <c r="E18" s="86">
        <f>E19+E20+E21+E22+E23+E24+E25+E26+E27</f>
        <v>32689169</v>
      </c>
      <c r="F18" s="86">
        <f>F19+F20+F21+F22+F23+F24+F25+F26+F27</f>
        <v>10409618</v>
      </c>
      <c r="G18" s="271">
        <f>F18/E18%</f>
        <v>31.844241742578404</v>
      </c>
    </row>
    <row r="19" spans="1:7" s="144" customFormat="1" ht="57">
      <c r="A19" s="84"/>
      <c r="B19" s="84"/>
      <c r="C19" s="159" t="s">
        <v>136</v>
      </c>
      <c r="D19" s="173" t="s">
        <v>214</v>
      </c>
      <c r="E19" s="86">
        <v>480000</v>
      </c>
      <c r="F19" s="86">
        <v>414660</v>
      </c>
      <c r="G19" s="132"/>
    </row>
    <row r="20" spans="1:7" s="144" customFormat="1" ht="31.5" customHeight="1">
      <c r="A20" s="84"/>
      <c r="B20" s="84"/>
      <c r="C20" s="159" t="s">
        <v>220</v>
      </c>
      <c r="D20" s="173" t="s">
        <v>221</v>
      </c>
      <c r="E20" s="86">
        <v>60000</v>
      </c>
      <c r="F20" s="86">
        <v>14345</v>
      </c>
      <c r="G20" s="132"/>
    </row>
    <row r="21" spans="1:7" ht="15.75">
      <c r="A21" s="84"/>
      <c r="B21" s="84"/>
      <c r="C21" s="159" t="s">
        <v>171</v>
      </c>
      <c r="D21" s="173" t="s">
        <v>162</v>
      </c>
      <c r="E21" s="86">
        <v>1450000</v>
      </c>
      <c r="F21" s="145">
        <v>703981</v>
      </c>
      <c r="G21" s="132"/>
    </row>
    <row r="22" spans="1:7" s="144" customFormat="1" ht="15.75">
      <c r="A22" s="84"/>
      <c r="B22" s="84"/>
      <c r="C22" s="159" t="s">
        <v>172</v>
      </c>
      <c r="D22" s="173" t="s">
        <v>173</v>
      </c>
      <c r="E22" s="86">
        <v>108686</v>
      </c>
      <c r="F22" s="86">
        <v>107947</v>
      </c>
      <c r="G22" s="132"/>
    </row>
    <row r="23" spans="1:7" ht="15.75">
      <c r="A23" s="84"/>
      <c r="B23" s="84"/>
      <c r="C23" s="160" t="s">
        <v>213</v>
      </c>
      <c r="D23" s="173" t="s">
        <v>163</v>
      </c>
      <c r="E23" s="86">
        <v>303676</v>
      </c>
      <c r="F23" s="86">
        <v>135590</v>
      </c>
      <c r="G23" s="132"/>
    </row>
    <row r="24" spans="1:7" ht="15.75">
      <c r="A24" s="84"/>
      <c r="B24" s="84"/>
      <c r="C24" s="160" t="s">
        <v>128</v>
      </c>
      <c r="D24" s="173" t="s">
        <v>129</v>
      </c>
      <c r="E24" s="86">
        <v>5000</v>
      </c>
      <c r="F24" s="86"/>
      <c r="G24" s="132"/>
    </row>
    <row r="25" spans="1:7" ht="24.75" customHeight="1">
      <c r="A25" s="84"/>
      <c r="B25" s="84"/>
      <c r="C25" s="160" t="s">
        <v>193</v>
      </c>
      <c r="D25" s="173" t="s">
        <v>170</v>
      </c>
      <c r="E25" s="86">
        <v>9075282</v>
      </c>
      <c r="F25" s="86">
        <v>1020416</v>
      </c>
      <c r="G25" s="132"/>
    </row>
    <row r="26" spans="1:7" ht="35.25" customHeight="1">
      <c r="A26" s="84"/>
      <c r="B26" s="84"/>
      <c r="C26" s="160" t="s">
        <v>198</v>
      </c>
      <c r="D26" s="173" t="s">
        <v>166</v>
      </c>
      <c r="E26" s="86">
        <v>20906525</v>
      </c>
      <c r="F26" s="86">
        <v>8012679</v>
      </c>
      <c r="G26" s="132"/>
    </row>
    <row r="27" spans="1:7" ht="45.75" customHeight="1">
      <c r="A27" s="84"/>
      <c r="B27" s="84"/>
      <c r="C27" s="160" t="s">
        <v>263</v>
      </c>
      <c r="D27" s="173" t="s">
        <v>167</v>
      </c>
      <c r="E27" s="86">
        <v>300000</v>
      </c>
      <c r="F27" s="86"/>
      <c r="G27" s="132"/>
    </row>
    <row r="28" spans="1:7" s="144" customFormat="1" ht="21" customHeight="1">
      <c r="A28" s="84"/>
      <c r="B28" s="84" t="s">
        <v>376</v>
      </c>
      <c r="C28" s="159"/>
      <c r="D28" s="173" t="s">
        <v>41</v>
      </c>
      <c r="E28" s="86">
        <f>E29+E30</f>
        <v>1665</v>
      </c>
      <c r="F28" s="86">
        <f>F29+F30</f>
        <v>833</v>
      </c>
      <c r="G28" s="271">
        <f>F28/E28%</f>
        <v>50.030030030030034</v>
      </c>
    </row>
    <row r="29" spans="1:7" ht="15.75" customHeight="1">
      <c r="A29" s="84"/>
      <c r="B29" s="84"/>
      <c r="C29" s="159" t="s">
        <v>171</v>
      </c>
      <c r="D29" s="173" t="s">
        <v>162</v>
      </c>
      <c r="E29" s="86">
        <v>1392</v>
      </c>
      <c r="F29" s="145">
        <v>696</v>
      </c>
      <c r="G29" s="132"/>
    </row>
    <row r="30" spans="1:7" ht="15.75" customHeight="1">
      <c r="A30" s="84"/>
      <c r="B30" s="84"/>
      <c r="C30" s="160" t="s">
        <v>213</v>
      </c>
      <c r="D30" s="173" t="s">
        <v>163</v>
      </c>
      <c r="E30" s="86">
        <v>273</v>
      </c>
      <c r="F30" s="86">
        <v>137</v>
      </c>
      <c r="G30" s="132"/>
    </row>
    <row r="31" spans="1:7" ht="18.75" customHeight="1">
      <c r="A31" s="88" t="s">
        <v>208</v>
      </c>
      <c r="B31" s="88"/>
      <c r="C31" s="164"/>
      <c r="D31" s="280" t="s">
        <v>210</v>
      </c>
      <c r="E31" s="91">
        <f>E32</f>
        <v>21000</v>
      </c>
      <c r="F31" s="91">
        <f>F32</f>
        <v>2200</v>
      </c>
      <c r="G31" s="165">
        <f>F31/E31%</f>
        <v>10.476190476190476</v>
      </c>
    </row>
    <row r="32" spans="1:7" ht="15">
      <c r="A32" s="84"/>
      <c r="B32" s="84" t="s">
        <v>209</v>
      </c>
      <c r="C32" s="159"/>
      <c r="D32" s="173" t="s">
        <v>211</v>
      </c>
      <c r="E32" s="86">
        <f>E33</f>
        <v>21000</v>
      </c>
      <c r="F32" s="86">
        <f>F33</f>
        <v>2200</v>
      </c>
      <c r="G32" s="141">
        <f>F32/E32%</f>
        <v>10.476190476190476</v>
      </c>
    </row>
    <row r="33" spans="1:7" ht="18.75" customHeight="1">
      <c r="A33" s="84"/>
      <c r="B33" s="84"/>
      <c r="C33" s="159" t="s">
        <v>377</v>
      </c>
      <c r="D33" s="173" t="s">
        <v>164</v>
      </c>
      <c r="E33" s="86">
        <v>21000</v>
      </c>
      <c r="F33" s="86">
        <v>2200</v>
      </c>
      <c r="G33" s="132"/>
    </row>
    <row r="34" spans="1:7" ht="15.75">
      <c r="A34" s="122" t="s">
        <v>11</v>
      </c>
      <c r="B34" s="122"/>
      <c r="C34" s="157"/>
      <c r="D34" s="280" t="s">
        <v>13</v>
      </c>
      <c r="E34" s="95">
        <f>E35</f>
        <v>947590</v>
      </c>
      <c r="F34" s="95">
        <f>F35</f>
        <v>251481</v>
      </c>
      <c r="G34" s="82">
        <f>F34/E34%</f>
        <v>26.53900948722549</v>
      </c>
    </row>
    <row r="35" spans="1:7" ht="15">
      <c r="A35" s="121"/>
      <c r="B35" s="84" t="s">
        <v>12</v>
      </c>
      <c r="C35" s="156"/>
      <c r="D35" s="173" t="s">
        <v>14</v>
      </c>
      <c r="E35" s="86">
        <f>E36+E37+E38</f>
        <v>947590</v>
      </c>
      <c r="F35" s="86">
        <f>F36+F37+F38</f>
        <v>251481</v>
      </c>
      <c r="G35" s="271">
        <f>F35/E35%</f>
        <v>26.53900948722549</v>
      </c>
    </row>
    <row r="36" spans="1:7" ht="15.75" customHeight="1">
      <c r="A36" s="84"/>
      <c r="B36" s="84"/>
      <c r="C36" s="159" t="s">
        <v>171</v>
      </c>
      <c r="D36" s="173" t="s">
        <v>162</v>
      </c>
      <c r="E36" s="86">
        <v>202311</v>
      </c>
      <c r="F36" s="145">
        <v>101153</v>
      </c>
      <c r="G36" s="132"/>
    </row>
    <row r="37" spans="1:7" ht="15.75" customHeight="1">
      <c r="A37" s="84"/>
      <c r="B37" s="84"/>
      <c r="C37" s="160" t="s">
        <v>213</v>
      </c>
      <c r="D37" s="173" t="s">
        <v>163</v>
      </c>
      <c r="E37" s="86">
        <v>39734</v>
      </c>
      <c r="F37" s="86">
        <v>16555</v>
      </c>
      <c r="G37" s="132"/>
    </row>
    <row r="38" spans="1:7" ht="19.5" customHeight="1">
      <c r="A38" s="121"/>
      <c r="B38" s="84"/>
      <c r="C38" s="161" t="s">
        <v>353</v>
      </c>
      <c r="D38" s="173" t="s">
        <v>164</v>
      </c>
      <c r="E38" s="86">
        <v>705545</v>
      </c>
      <c r="F38" s="86">
        <v>133773</v>
      </c>
      <c r="G38" s="133"/>
    </row>
    <row r="39" spans="1:7" ht="15.75">
      <c r="A39" s="93" t="s">
        <v>15</v>
      </c>
      <c r="B39" s="93"/>
      <c r="C39" s="157"/>
      <c r="D39" s="281" t="s">
        <v>16</v>
      </c>
      <c r="E39" s="95">
        <f>E40+E55+E57+E60</f>
        <v>6692544</v>
      </c>
      <c r="F39" s="95">
        <f>F40+F55+F57+F60</f>
        <v>2993365.69</v>
      </c>
      <c r="G39" s="125">
        <f>F39/E39%</f>
        <v>44.72687351775348</v>
      </c>
    </row>
    <row r="40" spans="1:7" ht="28.5">
      <c r="A40" s="84"/>
      <c r="B40" s="84" t="s">
        <v>126</v>
      </c>
      <c r="C40" s="156"/>
      <c r="D40" s="173" t="s">
        <v>127</v>
      </c>
      <c r="E40" s="86">
        <f>E41+E42+E43+E44+E45+E46+E47+E48+E49+E50+E51+E52+E53+E54</f>
        <v>5768310</v>
      </c>
      <c r="F40" s="86">
        <f>F41+F42+F43+F44+F45+F46+F47+F48+F49+F50+F51+F52+F53+F54</f>
        <v>2654985</v>
      </c>
      <c r="G40" s="216">
        <f>F40/E40%</f>
        <v>46.0270859229133</v>
      </c>
    </row>
    <row r="41" spans="1:7" ht="57">
      <c r="A41" s="84"/>
      <c r="B41" s="84"/>
      <c r="C41" s="156">
        <v>2328</v>
      </c>
      <c r="D41" s="173" t="s">
        <v>169</v>
      </c>
      <c r="E41" s="86">
        <v>10710</v>
      </c>
      <c r="F41" s="86"/>
      <c r="G41" s="133"/>
    </row>
    <row r="42" spans="1:7" ht="57">
      <c r="A42" s="84"/>
      <c r="B42" s="84"/>
      <c r="C42" s="156">
        <v>2329</v>
      </c>
      <c r="D42" s="173" t="s">
        <v>169</v>
      </c>
      <c r="E42" s="86">
        <v>1890</v>
      </c>
      <c r="F42" s="86"/>
      <c r="G42" s="133"/>
    </row>
    <row r="43" spans="1:7" ht="15.75">
      <c r="A43" s="84"/>
      <c r="B43" s="84"/>
      <c r="C43" s="156">
        <v>3020</v>
      </c>
      <c r="D43" s="173" t="s">
        <v>221</v>
      </c>
      <c r="E43" s="86">
        <v>12000</v>
      </c>
      <c r="F43" s="86">
        <v>2350</v>
      </c>
      <c r="G43" s="133"/>
    </row>
    <row r="44" spans="1:7" ht="32.25" customHeight="1">
      <c r="A44" s="84"/>
      <c r="B44" s="84"/>
      <c r="C44" s="159" t="s">
        <v>171</v>
      </c>
      <c r="D44" s="173" t="s">
        <v>162</v>
      </c>
      <c r="E44" s="86">
        <v>3200000</v>
      </c>
      <c r="F44" s="86">
        <v>1567987</v>
      </c>
      <c r="G44" s="133"/>
    </row>
    <row r="45" spans="1:7" ht="32.25" customHeight="1">
      <c r="A45" s="84"/>
      <c r="B45" s="84"/>
      <c r="C45" s="159" t="s">
        <v>367</v>
      </c>
      <c r="D45" s="173" t="s">
        <v>162</v>
      </c>
      <c r="E45" s="86">
        <v>49959</v>
      </c>
      <c r="F45" s="86">
        <v>46161</v>
      </c>
      <c r="G45" s="133"/>
    </row>
    <row r="46" spans="1:7" ht="32.25" customHeight="1">
      <c r="A46" s="84"/>
      <c r="B46" s="84"/>
      <c r="C46" s="159" t="s">
        <v>172</v>
      </c>
      <c r="D46" s="173" t="s">
        <v>173</v>
      </c>
      <c r="E46" s="86">
        <v>233250</v>
      </c>
      <c r="F46" s="86">
        <v>233201</v>
      </c>
      <c r="G46" s="133"/>
    </row>
    <row r="47" spans="1:7" ht="32.25" customHeight="1">
      <c r="A47" s="84"/>
      <c r="B47" s="84"/>
      <c r="C47" s="159" t="s">
        <v>378</v>
      </c>
      <c r="D47" s="173" t="s">
        <v>173</v>
      </c>
      <c r="E47" s="86">
        <v>14671</v>
      </c>
      <c r="F47" s="86">
        <v>8975</v>
      </c>
      <c r="G47" s="133"/>
    </row>
    <row r="48" spans="1:7" s="144" customFormat="1" ht="24.75" customHeight="1">
      <c r="A48" s="84"/>
      <c r="B48" s="84"/>
      <c r="C48" s="160" t="s">
        <v>213</v>
      </c>
      <c r="D48" s="173" t="s">
        <v>163</v>
      </c>
      <c r="E48" s="86">
        <v>656500</v>
      </c>
      <c r="F48" s="86">
        <v>336971</v>
      </c>
      <c r="G48" s="133"/>
    </row>
    <row r="49" spans="1:7" s="144" customFormat="1" ht="24.75" customHeight="1">
      <c r="A49" s="84"/>
      <c r="B49" s="84"/>
      <c r="C49" s="160" t="s">
        <v>354</v>
      </c>
      <c r="D49" s="173" t="s">
        <v>163</v>
      </c>
      <c r="E49" s="86">
        <v>12689</v>
      </c>
      <c r="F49" s="86">
        <v>10644</v>
      </c>
      <c r="G49" s="133"/>
    </row>
    <row r="50" spans="1:7" ht="28.5" customHeight="1">
      <c r="A50" s="84"/>
      <c r="B50" s="84"/>
      <c r="C50" s="156">
        <v>4170</v>
      </c>
      <c r="D50" s="173" t="s">
        <v>129</v>
      </c>
      <c r="E50" s="86">
        <v>126750</v>
      </c>
      <c r="F50" s="86">
        <v>48637</v>
      </c>
      <c r="G50" s="133"/>
    </row>
    <row r="51" spans="1:7" ht="28.5" customHeight="1">
      <c r="A51" s="84"/>
      <c r="B51" s="84"/>
      <c r="C51" s="156" t="s">
        <v>342</v>
      </c>
      <c r="D51" s="173" t="s">
        <v>129</v>
      </c>
      <c r="E51" s="86">
        <v>19000</v>
      </c>
      <c r="F51" s="86">
        <v>19000</v>
      </c>
      <c r="G51" s="133"/>
    </row>
    <row r="52" spans="1:7" s="144" customFormat="1" ht="25.5">
      <c r="A52" s="84"/>
      <c r="B52" s="84"/>
      <c r="C52" s="161" t="s">
        <v>355</v>
      </c>
      <c r="D52" s="173" t="s">
        <v>164</v>
      </c>
      <c r="E52" s="86">
        <v>1251000</v>
      </c>
      <c r="F52" s="86">
        <v>364811</v>
      </c>
      <c r="G52" s="133"/>
    </row>
    <row r="53" spans="1:7" s="144" customFormat="1" ht="15.75">
      <c r="A53" s="84"/>
      <c r="B53" s="84"/>
      <c r="C53" s="161" t="s">
        <v>379</v>
      </c>
      <c r="D53" s="173" t="s">
        <v>164</v>
      </c>
      <c r="E53" s="86">
        <v>41691</v>
      </c>
      <c r="F53" s="86">
        <v>16248</v>
      </c>
      <c r="G53" s="133"/>
    </row>
    <row r="54" spans="1:7" ht="28.5">
      <c r="A54" s="84"/>
      <c r="B54" s="84"/>
      <c r="C54" s="156">
        <v>6060</v>
      </c>
      <c r="D54" s="173" t="s">
        <v>167</v>
      </c>
      <c r="E54" s="86">
        <v>138200</v>
      </c>
      <c r="F54" s="86"/>
      <c r="G54" s="133"/>
    </row>
    <row r="55" spans="1:7" ht="28.5">
      <c r="A55" s="84"/>
      <c r="B55" s="84" t="s">
        <v>17</v>
      </c>
      <c r="C55" s="156"/>
      <c r="D55" s="173" t="s">
        <v>18</v>
      </c>
      <c r="E55" s="86">
        <f>E56</f>
        <v>160000</v>
      </c>
      <c r="F55" s="86">
        <f>F56</f>
        <v>0</v>
      </c>
      <c r="G55" s="272">
        <f>F55/E55%</f>
        <v>0</v>
      </c>
    </row>
    <row r="56" spans="1:7" ht="21" customHeight="1">
      <c r="A56" s="84"/>
      <c r="B56" s="84"/>
      <c r="C56" s="156">
        <v>4300</v>
      </c>
      <c r="D56" s="173" t="s">
        <v>164</v>
      </c>
      <c r="E56" s="86">
        <v>160000</v>
      </c>
      <c r="F56" s="86"/>
      <c r="G56" s="272"/>
    </row>
    <row r="57" spans="1:7" ht="15">
      <c r="A57" s="84"/>
      <c r="B57" s="84" t="s">
        <v>19</v>
      </c>
      <c r="C57" s="156"/>
      <c r="D57" s="282" t="s">
        <v>20</v>
      </c>
      <c r="E57" s="86">
        <f>E58+E59</f>
        <v>41311</v>
      </c>
      <c r="F57" s="86">
        <f>F58+F59</f>
        <v>5264</v>
      </c>
      <c r="G57" s="272">
        <f>F57/E57%</f>
        <v>12.74236886059403</v>
      </c>
    </row>
    <row r="58" spans="1:7" ht="21" customHeight="1">
      <c r="A58" s="84"/>
      <c r="B58" s="84"/>
      <c r="C58" s="156">
        <v>4300</v>
      </c>
      <c r="D58" s="173" t="s">
        <v>164</v>
      </c>
      <c r="E58" s="86">
        <v>29000</v>
      </c>
      <c r="F58" s="86"/>
      <c r="G58" s="272"/>
    </row>
    <row r="59" spans="1:7" ht="30.75" customHeight="1">
      <c r="A59" s="84"/>
      <c r="B59" s="84"/>
      <c r="C59" s="156">
        <v>4520</v>
      </c>
      <c r="D59" s="173" t="s">
        <v>380</v>
      </c>
      <c r="E59" s="86">
        <v>12311</v>
      </c>
      <c r="F59" s="86">
        <v>5264</v>
      </c>
      <c r="G59" s="272"/>
    </row>
    <row r="60" spans="1:7" ht="24" customHeight="1">
      <c r="A60" s="84"/>
      <c r="B60" s="84" t="s">
        <v>21</v>
      </c>
      <c r="C60" s="156"/>
      <c r="D60" s="283" t="s">
        <v>22</v>
      </c>
      <c r="E60" s="86">
        <f>E61+E62+E63+E64+E65</f>
        <v>722923</v>
      </c>
      <c r="F60" s="86">
        <f>F61+F62+F63+F64+F65</f>
        <v>333116.69</v>
      </c>
      <c r="G60" s="272">
        <f>F60/E60%</f>
        <v>46.07913844213008</v>
      </c>
    </row>
    <row r="61" spans="1:7" ht="15.75">
      <c r="A61" s="84"/>
      <c r="B61" s="84"/>
      <c r="C61" s="156">
        <v>3020</v>
      </c>
      <c r="D61" s="173" t="s">
        <v>221</v>
      </c>
      <c r="E61" s="86">
        <v>1000</v>
      </c>
      <c r="F61" s="86">
        <v>160</v>
      </c>
      <c r="G61" s="133"/>
    </row>
    <row r="62" spans="1:7" ht="27" customHeight="1">
      <c r="A62" s="84"/>
      <c r="B62" s="84"/>
      <c r="C62" s="160" t="s">
        <v>356</v>
      </c>
      <c r="D62" s="173" t="s">
        <v>162</v>
      </c>
      <c r="E62" s="86">
        <v>468640</v>
      </c>
      <c r="F62" s="86">
        <v>207148</v>
      </c>
      <c r="G62" s="133"/>
    </row>
    <row r="63" spans="1:7" ht="30.75" customHeight="1">
      <c r="A63" s="84"/>
      <c r="B63" s="84"/>
      <c r="C63" s="160" t="s">
        <v>172</v>
      </c>
      <c r="D63" s="173" t="s">
        <v>173</v>
      </c>
      <c r="E63" s="86">
        <v>32332</v>
      </c>
      <c r="F63" s="86">
        <v>31086</v>
      </c>
      <c r="G63" s="133"/>
    </row>
    <row r="64" spans="1:7" ht="24" customHeight="1">
      <c r="A64" s="84"/>
      <c r="B64" s="84"/>
      <c r="C64" s="160" t="s">
        <v>213</v>
      </c>
      <c r="D64" s="173" t="s">
        <v>163</v>
      </c>
      <c r="E64" s="86">
        <v>97936</v>
      </c>
      <c r="F64" s="86">
        <v>43542.79</v>
      </c>
      <c r="G64" s="133"/>
    </row>
    <row r="65" spans="1:7" ht="26.25" customHeight="1">
      <c r="A65" s="84"/>
      <c r="B65" s="84"/>
      <c r="C65" s="161" t="s">
        <v>193</v>
      </c>
      <c r="D65" s="283" t="s">
        <v>164</v>
      </c>
      <c r="E65" s="86">
        <v>123015</v>
      </c>
      <c r="F65" s="86">
        <v>51179.9</v>
      </c>
      <c r="G65" s="133"/>
    </row>
    <row r="66" spans="1:7" ht="30.75" customHeight="1">
      <c r="A66" s="93" t="s">
        <v>23</v>
      </c>
      <c r="B66" s="93"/>
      <c r="C66" s="157"/>
      <c r="D66" s="280" t="s">
        <v>24</v>
      </c>
      <c r="E66" s="95">
        <f>E67+E71+E81+E85+E88</f>
        <v>15673439</v>
      </c>
      <c r="F66" s="95">
        <f>F67+F71+F81+F85+F88</f>
        <v>6704273.1</v>
      </c>
      <c r="G66" s="125">
        <f>F66/E66%</f>
        <v>42.77474203332146</v>
      </c>
    </row>
    <row r="67" spans="1:7" s="144" customFormat="1" ht="15.75">
      <c r="A67" s="84"/>
      <c r="B67" s="84" t="s">
        <v>80</v>
      </c>
      <c r="C67" s="156"/>
      <c r="D67" s="283" t="s">
        <v>81</v>
      </c>
      <c r="E67" s="86">
        <f>E68+E69+E70</f>
        <v>734500</v>
      </c>
      <c r="F67" s="86">
        <f>F68+F69+F70</f>
        <v>335968</v>
      </c>
      <c r="G67" s="216">
        <f>F67/E67%</f>
        <v>45.74104833219877</v>
      </c>
    </row>
    <row r="68" spans="1:7" s="144" customFormat="1" ht="15.75">
      <c r="A68" s="84"/>
      <c r="B68" s="84"/>
      <c r="C68" s="156">
        <v>3030</v>
      </c>
      <c r="D68" s="173" t="s">
        <v>222</v>
      </c>
      <c r="E68" s="86">
        <v>670000</v>
      </c>
      <c r="F68" s="86">
        <v>316305</v>
      </c>
      <c r="G68" s="216"/>
    </row>
    <row r="69" spans="1:7" s="144" customFormat="1" ht="15.75">
      <c r="A69" s="84"/>
      <c r="B69" s="84"/>
      <c r="C69" s="156">
        <v>4170</v>
      </c>
      <c r="D69" s="173" t="s">
        <v>129</v>
      </c>
      <c r="E69" s="86">
        <v>900</v>
      </c>
      <c r="F69" s="86">
        <v>900</v>
      </c>
      <c r="G69" s="216"/>
    </row>
    <row r="70" spans="1:7" ht="28.5" customHeight="1">
      <c r="A70" s="84"/>
      <c r="B70" s="84"/>
      <c r="C70" s="161" t="s">
        <v>359</v>
      </c>
      <c r="D70" s="283" t="s">
        <v>164</v>
      </c>
      <c r="E70" s="86">
        <v>63600</v>
      </c>
      <c r="F70" s="86">
        <v>18763</v>
      </c>
      <c r="G70" s="216"/>
    </row>
    <row r="71" spans="1:8" ht="21.75" customHeight="1">
      <c r="A71" s="84"/>
      <c r="B71" s="84" t="s">
        <v>60</v>
      </c>
      <c r="C71" s="156"/>
      <c r="D71" s="283" t="s">
        <v>72</v>
      </c>
      <c r="E71" s="86">
        <f>E72+E73+E74+E75+E76+E77+E78+E79+E80</f>
        <v>12679139</v>
      </c>
      <c r="F71" s="86">
        <f>F72+F73+F74+F75+F76+F77+F78+F79+F80</f>
        <v>5538764</v>
      </c>
      <c r="G71" s="216">
        <f>F71/E71%</f>
        <v>43.6840703457861</v>
      </c>
      <c r="H71" s="177"/>
    </row>
    <row r="72" spans="1:7" ht="15.75">
      <c r="A72" s="84"/>
      <c r="B72" s="84"/>
      <c r="C72" s="156">
        <v>3020</v>
      </c>
      <c r="D72" s="173" t="s">
        <v>221</v>
      </c>
      <c r="E72" s="86">
        <v>17000</v>
      </c>
      <c r="F72" s="86">
        <v>3113</v>
      </c>
      <c r="G72" s="133"/>
    </row>
    <row r="73" spans="1:7" ht="24" customHeight="1">
      <c r="A73" s="84"/>
      <c r="B73" s="84"/>
      <c r="C73" s="156">
        <v>3050</v>
      </c>
      <c r="D73" s="173" t="s">
        <v>223</v>
      </c>
      <c r="E73" s="86">
        <v>25176</v>
      </c>
      <c r="F73" s="86">
        <v>8181</v>
      </c>
      <c r="G73" s="133"/>
    </row>
    <row r="74" spans="1:7" ht="15.75">
      <c r="A74" s="84"/>
      <c r="B74" s="84"/>
      <c r="C74" s="160" t="s">
        <v>171</v>
      </c>
      <c r="D74" s="173" t="s">
        <v>162</v>
      </c>
      <c r="E74" s="86">
        <v>7386928</v>
      </c>
      <c r="F74" s="86">
        <v>3292958</v>
      </c>
      <c r="G74" s="133"/>
    </row>
    <row r="75" spans="1:7" ht="15.75">
      <c r="A75" s="84"/>
      <c r="B75" s="84"/>
      <c r="C75" s="160" t="s">
        <v>172</v>
      </c>
      <c r="D75" s="173" t="s">
        <v>173</v>
      </c>
      <c r="E75" s="86">
        <v>516643</v>
      </c>
      <c r="F75" s="86">
        <v>505144</v>
      </c>
      <c r="G75" s="133"/>
    </row>
    <row r="76" spans="1:7" ht="18.75" customHeight="1">
      <c r="A76" s="84"/>
      <c r="B76" s="84"/>
      <c r="C76" s="160" t="s">
        <v>213</v>
      </c>
      <c r="D76" s="173" t="s">
        <v>163</v>
      </c>
      <c r="E76" s="86">
        <v>1506089</v>
      </c>
      <c r="F76" s="86">
        <v>657120</v>
      </c>
      <c r="G76" s="133"/>
    </row>
    <row r="77" spans="1:7" ht="15.75">
      <c r="A77" s="84"/>
      <c r="B77" s="84"/>
      <c r="C77" s="156">
        <v>4170</v>
      </c>
      <c r="D77" s="173" t="s">
        <v>129</v>
      </c>
      <c r="E77" s="86">
        <v>20000</v>
      </c>
      <c r="F77" s="86">
        <v>2500</v>
      </c>
      <c r="G77" s="133"/>
    </row>
    <row r="78" spans="1:7" ht="25.5">
      <c r="A78" s="84"/>
      <c r="B78" s="84"/>
      <c r="C78" s="161" t="s">
        <v>357</v>
      </c>
      <c r="D78" s="283" t="s">
        <v>164</v>
      </c>
      <c r="E78" s="86">
        <v>2974400</v>
      </c>
      <c r="F78" s="86">
        <v>1069748</v>
      </c>
      <c r="G78" s="133"/>
    </row>
    <row r="79" spans="1:7" ht="30" customHeight="1">
      <c r="A79" s="84"/>
      <c r="B79" s="84"/>
      <c r="C79" s="161">
        <v>6050</v>
      </c>
      <c r="D79" s="173" t="s">
        <v>166</v>
      </c>
      <c r="E79" s="86">
        <v>102403</v>
      </c>
      <c r="F79" s="86"/>
      <c r="G79" s="133"/>
    </row>
    <row r="80" spans="1:7" ht="56.25" customHeight="1">
      <c r="A80" s="84"/>
      <c r="B80" s="84"/>
      <c r="C80" s="156">
        <v>6060</v>
      </c>
      <c r="D80" s="173" t="s">
        <v>167</v>
      </c>
      <c r="E80" s="86">
        <v>130500</v>
      </c>
      <c r="F80" s="86"/>
      <c r="G80" s="133"/>
    </row>
    <row r="81" spans="1:7" s="144" customFormat="1" ht="15.75">
      <c r="A81" s="84"/>
      <c r="B81" s="84" t="s">
        <v>25</v>
      </c>
      <c r="C81" s="156"/>
      <c r="D81" s="283" t="s">
        <v>26</v>
      </c>
      <c r="E81" s="86">
        <f>E82+E83+E84</f>
        <v>39000</v>
      </c>
      <c r="F81" s="86">
        <f>F82+F83+F84</f>
        <v>31852</v>
      </c>
      <c r="G81" s="138">
        <f>F81/E81%</f>
        <v>81.67179487179487</v>
      </c>
    </row>
    <row r="82" spans="1:7" ht="24" customHeight="1">
      <c r="A82" s="84"/>
      <c r="B82" s="84"/>
      <c r="C82" s="160" t="s">
        <v>213</v>
      </c>
      <c r="D82" s="173" t="s">
        <v>163</v>
      </c>
      <c r="E82" s="86">
        <v>3850</v>
      </c>
      <c r="F82" s="86">
        <v>3366</v>
      </c>
      <c r="G82" s="133"/>
    </row>
    <row r="83" spans="1:7" ht="30.75" customHeight="1">
      <c r="A83" s="84"/>
      <c r="B83" s="84"/>
      <c r="C83" s="156">
        <v>4170</v>
      </c>
      <c r="D83" s="173" t="s">
        <v>129</v>
      </c>
      <c r="E83" s="86">
        <v>24000</v>
      </c>
      <c r="F83" s="86">
        <v>21160</v>
      </c>
      <c r="G83" s="133"/>
    </row>
    <row r="84" spans="1:7" ht="20.25" customHeight="1">
      <c r="A84" s="84"/>
      <c r="B84" s="84"/>
      <c r="C84" s="161" t="s">
        <v>212</v>
      </c>
      <c r="D84" s="283" t="s">
        <v>164</v>
      </c>
      <c r="E84" s="86">
        <v>11150</v>
      </c>
      <c r="F84" s="86">
        <v>7326</v>
      </c>
      <c r="G84" s="133"/>
    </row>
    <row r="85" spans="1:7" ht="30" customHeight="1">
      <c r="A85" s="84"/>
      <c r="B85" s="84" t="s">
        <v>191</v>
      </c>
      <c r="C85" s="161"/>
      <c r="D85" s="173" t="s">
        <v>192</v>
      </c>
      <c r="E85" s="86">
        <f>E86+E87</f>
        <v>222800</v>
      </c>
      <c r="F85" s="86">
        <f>F86+F87</f>
        <v>147568.1</v>
      </c>
      <c r="G85" s="216">
        <f>F85/E85%</f>
        <v>66.2334380610413</v>
      </c>
    </row>
    <row r="86" spans="1:7" ht="30" customHeight="1">
      <c r="A86" s="84"/>
      <c r="B86" s="84"/>
      <c r="C86" s="161">
        <v>4170</v>
      </c>
      <c r="D86" s="173" t="s">
        <v>129</v>
      </c>
      <c r="E86" s="86">
        <v>2000</v>
      </c>
      <c r="F86" s="86"/>
      <c r="G86" s="133"/>
    </row>
    <row r="87" spans="1:7" ht="20.25" customHeight="1">
      <c r="A87" s="84"/>
      <c r="B87" s="84"/>
      <c r="C87" s="161" t="s">
        <v>193</v>
      </c>
      <c r="D87" s="283" t="s">
        <v>164</v>
      </c>
      <c r="E87" s="86">
        <v>220800</v>
      </c>
      <c r="F87" s="86">
        <v>147568.1</v>
      </c>
      <c r="G87" s="133"/>
    </row>
    <row r="88" spans="1:7" ht="24.75" customHeight="1">
      <c r="A88" s="84"/>
      <c r="B88" s="84" t="s">
        <v>82</v>
      </c>
      <c r="C88" s="156"/>
      <c r="D88" s="283" t="s">
        <v>41</v>
      </c>
      <c r="E88" s="86">
        <f>E89+E90</f>
        <v>1998000</v>
      </c>
      <c r="F88" s="86">
        <f>F89+F90</f>
        <v>650121</v>
      </c>
      <c r="G88" s="216">
        <f>F88/E88%</f>
        <v>32.53858858858859</v>
      </c>
    </row>
    <row r="89" spans="1:7" ht="24.75" customHeight="1">
      <c r="A89" s="84"/>
      <c r="B89" s="84"/>
      <c r="C89" s="156">
        <v>4170</v>
      </c>
      <c r="D89" s="173" t="s">
        <v>129</v>
      </c>
      <c r="E89" s="86">
        <v>11500</v>
      </c>
      <c r="F89" s="86">
        <v>1650</v>
      </c>
      <c r="G89" s="133"/>
    </row>
    <row r="90" spans="1:7" ht="22.5" customHeight="1">
      <c r="A90" s="84"/>
      <c r="B90" s="84"/>
      <c r="C90" s="161" t="s">
        <v>358</v>
      </c>
      <c r="D90" s="283" t="s">
        <v>164</v>
      </c>
      <c r="E90" s="86">
        <v>1986500</v>
      </c>
      <c r="F90" s="86">
        <v>648471</v>
      </c>
      <c r="G90" s="133"/>
    </row>
    <row r="91" spans="1:7" s="144" customFormat="1" ht="30">
      <c r="A91" s="93" t="s">
        <v>100</v>
      </c>
      <c r="B91" s="93"/>
      <c r="C91" s="157"/>
      <c r="D91" s="280" t="s">
        <v>101</v>
      </c>
      <c r="E91" s="95">
        <f>E92+E95+E97+E99+E101</f>
        <v>146237</v>
      </c>
      <c r="F91" s="95">
        <f>F92+F95+F97+F99+F101</f>
        <v>68083.41</v>
      </c>
      <c r="G91" s="125">
        <f>F91/E91%</f>
        <v>46.55689736523589</v>
      </c>
    </row>
    <row r="92" spans="1:7" s="144" customFormat="1" ht="15.75">
      <c r="A92" s="93"/>
      <c r="B92" s="136" t="s">
        <v>278</v>
      </c>
      <c r="C92" s="215"/>
      <c r="D92" s="173" t="s">
        <v>290</v>
      </c>
      <c r="E92" s="137">
        <f>E93+E94</f>
        <v>30000</v>
      </c>
      <c r="F92" s="137">
        <f>F93+F94</f>
        <v>24000</v>
      </c>
      <c r="G92" s="216">
        <f>F92/E92%</f>
        <v>80</v>
      </c>
    </row>
    <row r="93" spans="1:12" s="144" customFormat="1" ht="28.5">
      <c r="A93" s="93"/>
      <c r="B93" s="136"/>
      <c r="C93" s="215">
        <v>6060</v>
      </c>
      <c r="D93" s="173" t="s">
        <v>167</v>
      </c>
      <c r="E93" s="137">
        <v>6000</v>
      </c>
      <c r="F93" s="137"/>
      <c r="G93" s="216"/>
      <c r="L93" s="217"/>
    </row>
    <row r="94" spans="1:12" s="144" customFormat="1" ht="42.75">
      <c r="A94" s="93"/>
      <c r="B94" s="136"/>
      <c r="C94" s="215">
        <v>6170</v>
      </c>
      <c r="D94" s="173" t="s">
        <v>381</v>
      </c>
      <c r="E94" s="137">
        <v>24000</v>
      </c>
      <c r="F94" s="137">
        <v>24000</v>
      </c>
      <c r="G94" s="216"/>
      <c r="L94" s="217"/>
    </row>
    <row r="95" spans="1:7" s="144" customFormat="1" ht="28.5">
      <c r="A95" s="93"/>
      <c r="B95" s="136" t="s">
        <v>343</v>
      </c>
      <c r="C95" s="215"/>
      <c r="D95" s="173" t="s">
        <v>344</v>
      </c>
      <c r="E95" s="137">
        <f>E96</f>
        <v>30000</v>
      </c>
      <c r="F95" s="137">
        <f>F96</f>
        <v>30000</v>
      </c>
      <c r="G95" s="216">
        <f>F95/E95%</f>
        <v>100</v>
      </c>
    </row>
    <row r="96" spans="1:7" s="144" customFormat="1" ht="114">
      <c r="A96" s="93"/>
      <c r="B96" s="136"/>
      <c r="C96" s="215">
        <v>3000</v>
      </c>
      <c r="D96" s="173" t="s">
        <v>279</v>
      </c>
      <c r="E96" s="137">
        <v>30000</v>
      </c>
      <c r="F96" s="137">
        <v>30000</v>
      </c>
      <c r="G96" s="216"/>
    </row>
    <row r="97" spans="1:7" ht="19.5" customHeight="1">
      <c r="A97" s="84"/>
      <c r="B97" s="84" t="s">
        <v>179</v>
      </c>
      <c r="C97" s="156"/>
      <c r="D97" s="173" t="s">
        <v>180</v>
      </c>
      <c r="E97" s="86">
        <f>E98</f>
        <v>3000</v>
      </c>
      <c r="F97" s="86">
        <f>F98</f>
        <v>2996</v>
      </c>
      <c r="G97" s="216">
        <f>F97/E97%</f>
        <v>99.86666666666666</v>
      </c>
    </row>
    <row r="98" spans="1:7" ht="19.5" customHeight="1">
      <c r="A98" s="84"/>
      <c r="B98" s="84"/>
      <c r="C98" s="156">
        <v>4210</v>
      </c>
      <c r="D98" s="173" t="s">
        <v>164</v>
      </c>
      <c r="E98" s="86">
        <v>3000</v>
      </c>
      <c r="F98" s="86">
        <v>2996</v>
      </c>
      <c r="G98" s="216"/>
    </row>
    <row r="99" spans="1:7" ht="19.5" customHeight="1">
      <c r="A99" s="84"/>
      <c r="B99" s="84" t="s">
        <v>195</v>
      </c>
      <c r="C99" s="156"/>
      <c r="D99" s="173" t="s">
        <v>196</v>
      </c>
      <c r="E99" s="86">
        <f>E100</f>
        <v>9500</v>
      </c>
      <c r="F99" s="86">
        <f>F100</f>
        <v>362</v>
      </c>
      <c r="G99" s="216">
        <f>F99/E99%</f>
        <v>3.8105263157894735</v>
      </c>
    </row>
    <row r="100" spans="1:7" ht="15">
      <c r="A100" s="84"/>
      <c r="B100" s="84"/>
      <c r="C100" s="161" t="s">
        <v>238</v>
      </c>
      <c r="D100" s="173" t="s">
        <v>164</v>
      </c>
      <c r="E100" s="86">
        <v>9500</v>
      </c>
      <c r="F100" s="86">
        <v>362</v>
      </c>
      <c r="G100" s="216"/>
    </row>
    <row r="101" spans="1:7" ht="15">
      <c r="A101" s="84"/>
      <c r="B101" s="84" t="s">
        <v>119</v>
      </c>
      <c r="C101" s="156"/>
      <c r="D101" s="173" t="s">
        <v>41</v>
      </c>
      <c r="E101" s="86">
        <f>E102+E103+E104</f>
        <v>73737</v>
      </c>
      <c r="F101" s="86">
        <f>F102+F103+F104</f>
        <v>10725.41</v>
      </c>
      <c r="G101" s="216">
        <f>F101/E101%</f>
        <v>14.545492764826342</v>
      </c>
    </row>
    <row r="102" spans="1:7" ht="32.25" customHeight="1">
      <c r="A102" s="84"/>
      <c r="B102" s="84"/>
      <c r="C102" s="159" t="s">
        <v>171</v>
      </c>
      <c r="D102" s="173" t="s">
        <v>162</v>
      </c>
      <c r="E102" s="86">
        <v>6467</v>
      </c>
      <c r="F102" s="86">
        <v>3235</v>
      </c>
      <c r="G102" s="133"/>
    </row>
    <row r="103" spans="1:7" ht="24" customHeight="1">
      <c r="A103" s="84"/>
      <c r="B103" s="84"/>
      <c r="C103" s="160" t="s">
        <v>213</v>
      </c>
      <c r="D103" s="173" t="s">
        <v>163</v>
      </c>
      <c r="E103" s="86">
        <v>1270</v>
      </c>
      <c r="F103" s="86">
        <v>529.41</v>
      </c>
      <c r="G103" s="133"/>
    </row>
    <row r="104" spans="1:7" ht="33.75" customHeight="1">
      <c r="A104" s="84"/>
      <c r="B104" s="84"/>
      <c r="C104" s="161" t="s">
        <v>424</v>
      </c>
      <c r="D104" s="173" t="s">
        <v>164</v>
      </c>
      <c r="E104" s="86">
        <v>66000</v>
      </c>
      <c r="F104" s="86">
        <v>6961</v>
      </c>
      <c r="G104" s="216"/>
    </row>
    <row r="105" spans="1:7" ht="30" customHeight="1">
      <c r="A105" s="93" t="s">
        <v>89</v>
      </c>
      <c r="B105" s="93"/>
      <c r="C105" s="157"/>
      <c r="D105" s="280" t="s">
        <v>157</v>
      </c>
      <c r="E105" s="95">
        <f>E106</f>
        <v>1711400</v>
      </c>
      <c r="F105" s="95">
        <f>F106</f>
        <v>741240</v>
      </c>
      <c r="G105" s="125">
        <f>F105/E105%</f>
        <v>43.31190837910483</v>
      </c>
    </row>
    <row r="106" spans="1:7" ht="28.5">
      <c r="A106" s="84"/>
      <c r="B106" s="84" t="s">
        <v>90</v>
      </c>
      <c r="C106" s="156"/>
      <c r="D106" s="173" t="s">
        <v>91</v>
      </c>
      <c r="E106" s="86">
        <f>E108+E107</f>
        <v>1711400</v>
      </c>
      <c r="F106" s="86">
        <f>F108+F107</f>
        <v>741240</v>
      </c>
      <c r="G106" s="216">
        <f>F106/E106%</f>
        <v>43.31190837910483</v>
      </c>
    </row>
    <row r="107" spans="1:7" ht="28.5">
      <c r="A107" s="84"/>
      <c r="B107" s="84"/>
      <c r="C107" s="156">
        <v>8090</v>
      </c>
      <c r="D107" s="173" t="s">
        <v>348</v>
      </c>
      <c r="E107" s="86">
        <v>11400</v>
      </c>
      <c r="F107" s="86"/>
      <c r="G107" s="216"/>
    </row>
    <row r="108" spans="1:7" ht="57">
      <c r="A108" s="84"/>
      <c r="B108" s="84"/>
      <c r="C108" s="156">
        <v>8110</v>
      </c>
      <c r="D108" s="173" t="s">
        <v>224</v>
      </c>
      <c r="E108" s="86">
        <v>1700000</v>
      </c>
      <c r="F108" s="86">
        <v>741240</v>
      </c>
      <c r="G108" s="216"/>
    </row>
    <row r="109" spans="1:7" ht="19.5" customHeight="1">
      <c r="A109" s="93" t="s">
        <v>52</v>
      </c>
      <c r="B109" s="93"/>
      <c r="C109" s="157"/>
      <c r="D109" s="281" t="s">
        <v>53</v>
      </c>
      <c r="E109" s="95">
        <f>E110+E112+E115</f>
        <v>6405398</v>
      </c>
      <c r="F109" s="95">
        <f>F110+F112+F115</f>
        <v>2835693.26</v>
      </c>
      <c r="G109" s="125">
        <f>F109/E109%</f>
        <v>44.27036789907512</v>
      </c>
    </row>
    <row r="110" spans="1:7" ht="32.25" customHeight="1">
      <c r="A110" s="84"/>
      <c r="B110" s="84" t="s">
        <v>54</v>
      </c>
      <c r="C110" s="156"/>
      <c r="D110" s="173" t="s">
        <v>55</v>
      </c>
      <c r="E110" s="86">
        <f>E111</f>
        <v>1857548</v>
      </c>
      <c r="F110" s="86">
        <f>F111</f>
        <v>857547.26</v>
      </c>
      <c r="G110" s="216">
        <f>F110/E110%</f>
        <v>46.16555049990633</v>
      </c>
    </row>
    <row r="111" spans="1:7" ht="33.75" customHeight="1">
      <c r="A111" s="84"/>
      <c r="B111" s="84"/>
      <c r="C111" s="156">
        <v>2940</v>
      </c>
      <c r="D111" s="173" t="s">
        <v>382</v>
      </c>
      <c r="E111" s="86">
        <v>1857548</v>
      </c>
      <c r="F111" s="86">
        <v>857547.26</v>
      </c>
      <c r="G111" s="133"/>
    </row>
    <row r="112" spans="1:7" ht="19.5" customHeight="1">
      <c r="A112" s="84"/>
      <c r="B112" s="84" t="s">
        <v>92</v>
      </c>
      <c r="C112" s="156"/>
      <c r="D112" s="173" t="s">
        <v>93</v>
      </c>
      <c r="E112" s="86">
        <f>E113+E114</f>
        <v>591563</v>
      </c>
      <c r="F112" s="86">
        <f>F113+F114</f>
        <v>0</v>
      </c>
      <c r="G112" s="133" t="s">
        <v>307</v>
      </c>
    </row>
    <row r="113" spans="1:7" ht="18.75" customHeight="1">
      <c r="A113" s="84"/>
      <c r="B113" s="84"/>
      <c r="C113" s="156">
        <v>4810</v>
      </c>
      <c r="D113" s="173" t="s">
        <v>199</v>
      </c>
      <c r="E113" s="86">
        <v>280563</v>
      </c>
      <c r="F113" s="86"/>
      <c r="G113" s="133"/>
    </row>
    <row r="114" spans="1:7" ht="19.5" customHeight="1">
      <c r="A114" s="84"/>
      <c r="B114" s="84"/>
      <c r="C114" s="156">
        <v>4810</v>
      </c>
      <c r="D114" s="173" t="s">
        <v>200</v>
      </c>
      <c r="E114" s="86">
        <v>311000</v>
      </c>
      <c r="F114" s="86"/>
      <c r="G114" s="133"/>
    </row>
    <row r="115" spans="1:7" ht="31.5" customHeight="1">
      <c r="A115" s="84"/>
      <c r="B115" s="84" t="s">
        <v>105</v>
      </c>
      <c r="C115" s="156"/>
      <c r="D115" s="173" t="s">
        <v>225</v>
      </c>
      <c r="E115" s="86">
        <f>E116</f>
        <v>3956287</v>
      </c>
      <c r="F115" s="86">
        <f>F116</f>
        <v>1978146</v>
      </c>
      <c r="G115" s="216">
        <f>F115/E115%</f>
        <v>50.00006319056226</v>
      </c>
    </row>
    <row r="116" spans="1:7" ht="43.5" customHeight="1">
      <c r="A116" s="84"/>
      <c r="B116" s="84"/>
      <c r="C116" s="156">
        <v>2930</v>
      </c>
      <c r="D116" s="173" t="s">
        <v>226</v>
      </c>
      <c r="E116" s="86">
        <v>3956287</v>
      </c>
      <c r="F116" s="86">
        <v>1978146</v>
      </c>
      <c r="G116" s="133"/>
    </row>
    <row r="117" spans="1:7" s="1" customFormat="1" ht="24" customHeight="1">
      <c r="A117" s="93" t="s">
        <v>38</v>
      </c>
      <c r="B117" s="93"/>
      <c r="C117" s="157"/>
      <c r="D117" s="280" t="s">
        <v>39</v>
      </c>
      <c r="E117" s="95">
        <f>E118+E125+E133+E140+E147+E154+E161+E166</f>
        <v>14448416</v>
      </c>
      <c r="F117" s="95">
        <f>F118+F125+F133+F140+F147+F154+F161+F166</f>
        <v>7090840.13</v>
      </c>
      <c r="G117" s="125">
        <f>F117/E117%</f>
        <v>49.076937776431684</v>
      </c>
    </row>
    <row r="118" spans="1:7" s="54" customFormat="1" ht="24" customHeight="1">
      <c r="A118" s="136"/>
      <c r="B118" s="136" t="s">
        <v>83</v>
      </c>
      <c r="C118" s="295"/>
      <c r="D118" s="135" t="s">
        <v>115</v>
      </c>
      <c r="E118" s="137">
        <f>E119+E120+E121+E122+E123+E124</f>
        <v>3974132</v>
      </c>
      <c r="F118" s="137">
        <f>F119+F120+F121+F122+F123+F124</f>
        <v>1975060</v>
      </c>
      <c r="G118" s="216">
        <f>F118/E118%</f>
        <v>49.69789629534198</v>
      </c>
    </row>
    <row r="119" spans="1:7" s="54" customFormat="1" ht="34.5" customHeight="1">
      <c r="A119" s="136"/>
      <c r="B119" s="136"/>
      <c r="C119" s="295">
        <v>2540</v>
      </c>
      <c r="D119" s="135" t="s">
        <v>165</v>
      </c>
      <c r="E119" s="137">
        <v>2298978</v>
      </c>
      <c r="F119" s="137">
        <v>1165061</v>
      </c>
      <c r="G119" s="138"/>
    </row>
    <row r="120" spans="1:7" s="54" customFormat="1" ht="24" customHeight="1">
      <c r="A120" s="136"/>
      <c r="B120" s="136"/>
      <c r="C120" s="295">
        <v>3020</v>
      </c>
      <c r="D120" s="135" t="s">
        <v>221</v>
      </c>
      <c r="E120" s="137">
        <v>44987</v>
      </c>
      <c r="F120" s="137">
        <v>21636</v>
      </c>
      <c r="G120" s="138"/>
    </row>
    <row r="121" spans="1:7" s="54" customFormat="1" ht="24" customHeight="1">
      <c r="A121" s="136"/>
      <c r="B121" s="136"/>
      <c r="C121" s="295">
        <v>4010</v>
      </c>
      <c r="D121" s="135" t="s">
        <v>162</v>
      </c>
      <c r="E121" s="137">
        <v>1100512</v>
      </c>
      <c r="F121" s="137">
        <v>489125</v>
      </c>
      <c r="G121" s="138"/>
    </row>
    <row r="122" spans="1:7" s="54" customFormat="1" ht="24" customHeight="1">
      <c r="A122" s="136"/>
      <c r="B122" s="136"/>
      <c r="C122" s="295">
        <v>4040</v>
      </c>
      <c r="D122" s="135" t="s">
        <v>173</v>
      </c>
      <c r="E122" s="137">
        <v>92548</v>
      </c>
      <c r="F122" s="137">
        <v>87761</v>
      </c>
      <c r="G122" s="138"/>
    </row>
    <row r="123" spans="1:7" s="54" customFormat="1" ht="24" customHeight="1">
      <c r="A123" s="136"/>
      <c r="B123" s="136"/>
      <c r="C123" s="296" t="s">
        <v>213</v>
      </c>
      <c r="D123" s="135" t="s">
        <v>163</v>
      </c>
      <c r="E123" s="137">
        <v>238771</v>
      </c>
      <c r="F123" s="137">
        <v>108637</v>
      </c>
      <c r="G123" s="138"/>
    </row>
    <row r="124" spans="1:7" s="54" customFormat="1" ht="24" customHeight="1">
      <c r="A124" s="136"/>
      <c r="B124" s="136"/>
      <c r="C124" s="296" t="s">
        <v>371</v>
      </c>
      <c r="D124" s="135" t="s">
        <v>164</v>
      </c>
      <c r="E124" s="137">
        <v>198336</v>
      </c>
      <c r="F124" s="137">
        <v>102840</v>
      </c>
      <c r="G124" s="138"/>
    </row>
    <row r="125" spans="1:7" s="54" customFormat="1" ht="24" customHeight="1">
      <c r="A125" s="136"/>
      <c r="B125" s="136" t="s">
        <v>84</v>
      </c>
      <c r="C125" s="295"/>
      <c r="D125" s="135" t="s">
        <v>85</v>
      </c>
      <c r="E125" s="137">
        <f>E126+E127+E128+E129+E130+E131+E132</f>
        <v>2159058</v>
      </c>
      <c r="F125" s="137">
        <f>F126+F127+F128+F129+F130+F131+F132</f>
        <v>998171</v>
      </c>
      <c r="G125" s="216">
        <f>F125/E125%</f>
        <v>46.23178256443319</v>
      </c>
    </row>
    <row r="126" spans="1:7" s="1" customFormat="1" ht="33.75" customHeight="1">
      <c r="A126" s="84"/>
      <c r="B126" s="84"/>
      <c r="C126" s="156">
        <v>2540</v>
      </c>
      <c r="D126" s="173" t="s">
        <v>165</v>
      </c>
      <c r="E126" s="86">
        <v>295570</v>
      </c>
      <c r="F126" s="86">
        <v>138498</v>
      </c>
      <c r="G126" s="133"/>
    </row>
    <row r="127" spans="1:7" s="1" customFormat="1" ht="24" customHeight="1">
      <c r="A127" s="84"/>
      <c r="B127" s="84"/>
      <c r="C127" s="156">
        <v>3020</v>
      </c>
      <c r="D127" s="173" t="s">
        <v>221</v>
      </c>
      <c r="E127" s="86">
        <v>35083</v>
      </c>
      <c r="F127" s="86">
        <v>16306</v>
      </c>
      <c r="G127" s="133"/>
    </row>
    <row r="128" spans="1:7" s="1" customFormat="1" ht="24" customHeight="1">
      <c r="A128" s="84"/>
      <c r="B128" s="84"/>
      <c r="C128" s="156">
        <v>4010</v>
      </c>
      <c r="D128" s="173" t="s">
        <v>162</v>
      </c>
      <c r="E128" s="86">
        <v>1227739</v>
      </c>
      <c r="F128" s="86">
        <v>530429</v>
      </c>
      <c r="G128" s="133"/>
    </row>
    <row r="129" spans="1:7" s="1" customFormat="1" ht="24" customHeight="1">
      <c r="A129" s="84"/>
      <c r="B129" s="84"/>
      <c r="C129" s="156">
        <v>4040</v>
      </c>
      <c r="D129" s="173" t="s">
        <v>173</v>
      </c>
      <c r="E129" s="86">
        <v>95179</v>
      </c>
      <c r="F129" s="86">
        <v>94559</v>
      </c>
      <c r="G129" s="133"/>
    </row>
    <row r="130" spans="1:7" s="1" customFormat="1" ht="24" customHeight="1">
      <c r="A130" s="84"/>
      <c r="B130" s="84"/>
      <c r="C130" s="161" t="s">
        <v>213</v>
      </c>
      <c r="D130" s="173" t="s">
        <v>163</v>
      </c>
      <c r="E130" s="86">
        <v>256981</v>
      </c>
      <c r="F130" s="86">
        <v>105974</v>
      </c>
      <c r="G130" s="133"/>
    </row>
    <row r="131" spans="1:7" s="1" customFormat="1" ht="24" customHeight="1">
      <c r="A131" s="84"/>
      <c r="B131" s="84"/>
      <c r="C131" s="161" t="s">
        <v>425</v>
      </c>
      <c r="D131" s="173" t="s">
        <v>164</v>
      </c>
      <c r="E131" s="86">
        <v>242611</v>
      </c>
      <c r="F131" s="86">
        <v>110344</v>
      </c>
      <c r="G131" s="133"/>
    </row>
    <row r="132" spans="1:7" s="1" customFormat="1" ht="24" customHeight="1">
      <c r="A132" s="84"/>
      <c r="B132" s="84"/>
      <c r="C132" s="161">
        <v>4780</v>
      </c>
      <c r="D132" s="173" t="s">
        <v>239</v>
      </c>
      <c r="E132" s="86">
        <v>5895</v>
      </c>
      <c r="F132" s="86">
        <v>2061</v>
      </c>
      <c r="G132" s="133"/>
    </row>
    <row r="133" spans="1:7" s="54" customFormat="1" ht="24" customHeight="1">
      <c r="A133" s="136"/>
      <c r="B133" s="136" t="s">
        <v>62</v>
      </c>
      <c r="C133" s="295"/>
      <c r="D133" s="135" t="s">
        <v>75</v>
      </c>
      <c r="E133" s="137">
        <f>E134+E135+E136+E137+E138+E139</f>
        <v>821640</v>
      </c>
      <c r="F133" s="137">
        <f>F134+F135+F136+F137+F138+F139</f>
        <v>414552</v>
      </c>
      <c r="G133" s="216">
        <f>F133/E133%</f>
        <v>50.45421352417117</v>
      </c>
    </row>
    <row r="134" spans="1:7" s="54" customFormat="1" ht="24" customHeight="1">
      <c r="A134" s="136"/>
      <c r="B134" s="136"/>
      <c r="C134" s="295">
        <v>3020</v>
      </c>
      <c r="D134" s="135" t="s">
        <v>221</v>
      </c>
      <c r="E134" s="137">
        <v>1099</v>
      </c>
      <c r="F134" s="137">
        <v>125</v>
      </c>
      <c r="G134" s="138"/>
    </row>
    <row r="135" spans="1:7" s="54" customFormat="1" ht="24" customHeight="1">
      <c r="A135" s="136"/>
      <c r="B135" s="136"/>
      <c r="C135" s="295">
        <v>4010</v>
      </c>
      <c r="D135" s="135" t="s">
        <v>162</v>
      </c>
      <c r="E135" s="137">
        <v>552692</v>
      </c>
      <c r="F135" s="137">
        <v>246810</v>
      </c>
      <c r="G135" s="138"/>
    </row>
    <row r="136" spans="1:7" s="54" customFormat="1" ht="24" customHeight="1">
      <c r="A136" s="136"/>
      <c r="B136" s="136"/>
      <c r="C136" s="295">
        <v>4040</v>
      </c>
      <c r="D136" s="135" t="s">
        <v>173</v>
      </c>
      <c r="E136" s="137">
        <v>50122</v>
      </c>
      <c r="F136" s="137">
        <v>47116</v>
      </c>
      <c r="G136" s="138"/>
    </row>
    <row r="137" spans="1:7" s="54" customFormat="1" ht="24" customHeight="1">
      <c r="A137" s="136"/>
      <c r="B137" s="136"/>
      <c r="C137" s="296" t="s">
        <v>213</v>
      </c>
      <c r="D137" s="135" t="s">
        <v>163</v>
      </c>
      <c r="E137" s="137">
        <v>109349</v>
      </c>
      <c r="F137" s="137">
        <v>51544</v>
      </c>
      <c r="G137" s="138"/>
    </row>
    <row r="138" spans="1:7" s="54" customFormat="1" ht="24" customHeight="1">
      <c r="A138" s="136"/>
      <c r="B138" s="136"/>
      <c r="C138" s="296">
        <v>4170</v>
      </c>
      <c r="D138" s="135" t="s">
        <v>129</v>
      </c>
      <c r="E138" s="137">
        <v>2500</v>
      </c>
      <c r="F138" s="137">
        <v>911</v>
      </c>
      <c r="G138" s="138"/>
    </row>
    <row r="139" spans="1:7" s="54" customFormat="1" ht="24" customHeight="1">
      <c r="A139" s="136"/>
      <c r="B139" s="136"/>
      <c r="C139" s="367" t="s">
        <v>426</v>
      </c>
      <c r="D139" s="135" t="s">
        <v>164</v>
      </c>
      <c r="E139" s="137">
        <v>105878</v>
      </c>
      <c r="F139" s="137">
        <v>68046</v>
      </c>
      <c r="G139" s="138"/>
    </row>
    <row r="140" spans="1:7" s="54" customFormat="1" ht="24" customHeight="1">
      <c r="A140" s="136"/>
      <c r="B140" s="136" t="s">
        <v>63</v>
      </c>
      <c r="C140" s="295"/>
      <c r="D140" s="135" t="s">
        <v>76</v>
      </c>
      <c r="E140" s="137">
        <f>E141+E142+E143+E144+E145+E146</f>
        <v>5655902</v>
      </c>
      <c r="F140" s="137">
        <f>F141+F142+F143+F144+F145+F146</f>
        <v>2791939.13</v>
      </c>
      <c r="G140" s="216">
        <f>F140/E140%</f>
        <v>49.363286881561955</v>
      </c>
    </row>
    <row r="141" spans="1:7" s="54" customFormat="1" ht="24" customHeight="1">
      <c r="A141" s="136"/>
      <c r="B141" s="136"/>
      <c r="C141" s="295">
        <v>3020</v>
      </c>
      <c r="D141" s="135" t="s">
        <v>221</v>
      </c>
      <c r="E141" s="137">
        <v>244394</v>
      </c>
      <c r="F141" s="137">
        <v>116222</v>
      </c>
      <c r="G141" s="138"/>
    </row>
    <row r="142" spans="1:7" s="54" customFormat="1" ht="24" customHeight="1">
      <c r="A142" s="136"/>
      <c r="B142" s="136"/>
      <c r="C142" s="295">
        <v>4010</v>
      </c>
      <c r="D142" s="135" t="s">
        <v>162</v>
      </c>
      <c r="E142" s="137">
        <v>3768171</v>
      </c>
      <c r="F142" s="137">
        <v>1691953</v>
      </c>
      <c r="G142" s="138"/>
    </row>
    <row r="143" spans="1:7" s="54" customFormat="1" ht="24" customHeight="1">
      <c r="A143" s="136"/>
      <c r="B143" s="136"/>
      <c r="C143" s="295">
        <v>4040</v>
      </c>
      <c r="D143" s="135" t="s">
        <v>173</v>
      </c>
      <c r="E143" s="137">
        <v>297505</v>
      </c>
      <c r="F143" s="137">
        <v>297502</v>
      </c>
      <c r="G143" s="138"/>
    </row>
    <row r="144" spans="1:7" s="54" customFormat="1" ht="24" customHeight="1">
      <c r="A144" s="136"/>
      <c r="B144" s="136"/>
      <c r="C144" s="296" t="s">
        <v>213</v>
      </c>
      <c r="D144" s="135" t="s">
        <v>163</v>
      </c>
      <c r="E144" s="137">
        <v>805592</v>
      </c>
      <c r="F144" s="137">
        <v>358106</v>
      </c>
      <c r="G144" s="138"/>
    </row>
    <row r="145" spans="1:7" s="54" customFormat="1" ht="24" customHeight="1">
      <c r="A145" s="136"/>
      <c r="B145" s="136"/>
      <c r="C145" s="296">
        <v>4170</v>
      </c>
      <c r="D145" s="135" t="s">
        <v>129</v>
      </c>
      <c r="E145" s="137">
        <v>12500</v>
      </c>
      <c r="F145" s="137">
        <v>5596</v>
      </c>
      <c r="G145" s="138"/>
    </row>
    <row r="146" spans="1:7" s="54" customFormat="1" ht="24" customHeight="1">
      <c r="A146" s="136"/>
      <c r="B146" s="136"/>
      <c r="C146" s="296" t="s">
        <v>371</v>
      </c>
      <c r="D146" s="135" t="s">
        <v>164</v>
      </c>
      <c r="E146" s="137">
        <v>527740</v>
      </c>
      <c r="F146" s="137">
        <v>322560.13</v>
      </c>
      <c r="G146" s="138"/>
    </row>
    <row r="147" spans="1:7" s="54" customFormat="1" ht="24" customHeight="1">
      <c r="A147" s="136"/>
      <c r="B147" s="136" t="s">
        <v>86</v>
      </c>
      <c r="C147" s="295"/>
      <c r="D147" s="135" t="s">
        <v>87</v>
      </c>
      <c r="E147" s="137">
        <f>E148+E149+E150+E151+E152+E153</f>
        <v>892991</v>
      </c>
      <c r="F147" s="137">
        <f>F148+F149+F150+F151+F152+F153</f>
        <v>419740</v>
      </c>
      <c r="G147" s="216">
        <f>F147/E147%</f>
        <v>47.00383318532886</v>
      </c>
    </row>
    <row r="148" spans="1:7" s="54" customFormat="1" ht="24" customHeight="1">
      <c r="A148" s="136"/>
      <c r="B148" s="136"/>
      <c r="C148" s="295">
        <v>3020</v>
      </c>
      <c r="D148" s="135" t="s">
        <v>221</v>
      </c>
      <c r="E148" s="137">
        <v>1476</v>
      </c>
      <c r="F148" s="137">
        <v>125</v>
      </c>
      <c r="G148" s="138"/>
    </row>
    <row r="149" spans="1:7" s="54" customFormat="1" ht="24" customHeight="1">
      <c r="A149" s="136"/>
      <c r="B149" s="136"/>
      <c r="C149" s="295">
        <v>4010</v>
      </c>
      <c r="D149" s="135" t="s">
        <v>162</v>
      </c>
      <c r="E149" s="137">
        <v>590760</v>
      </c>
      <c r="F149" s="137">
        <v>259615</v>
      </c>
      <c r="G149" s="138"/>
    </row>
    <row r="150" spans="1:7" s="54" customFormat="1" ht="24" customHeight="1">
      <c r="A150" s="136"/>
      <c r="B150" s="136"/>
      <c r="C150" s="295">
        <v>4040</v>
      </c>
      <c r="D150" s="135" t="s">
        <v>173</v>
      </c>
      <c r="E150" s="137">
        <v>46719</v>
      </c>
      <c r="F150" s="137">
        <v>45869</v>
      </c>
      <c r="G150" s="138"/>
    </row>
    <row r="151" spans="1:7" s="54" customFormat="1" ht="24" customHeight="1">
      <c r="A151" s="136"/>
      <c r="B151" s="136"/>
      <c r="C151" s="296" t="s">
        <v>213</v>
      </c>
      <c r="D151" s="135" t="s">
        <v>163</v>
      </c>
      <c r="E151" s="137">
        <v>117817</v>
      </c>
      <c r="F151" s="137">
        <v>50630</v>
      </c>
      <c r="G151" s="138"/>
    </row>
    <row r="152" spans="1:7" s="54" customFormat="1" ht="24" customHeight="1">
      <c r="A152" s="136"/>
      <c r="B152" s="136"/>
      <c r="C152" s="367" t="s">
        <v>426</v>
      </c>
      <c r="D152" s="135" t="s">
        <v>164</v>
      </c>
      <c r="E152" s="137">
        <v>133469</v>
      </c>
      <c r="F152" s="137">
        <v>62254</v>
      </c>
      <c r="G152" s="138"/>
    </row>
    <row r="153" spans="1:7" s="54" customFormat="1" ht="24" customHeight="1">
      <c r="A153" s="136"/>
      <c r="B153" s="136"/>
      <c r="C153" s="296">
        <v>4780</v>
      </c>
      <c r="D153" s="135" t="s">
        <v>239</v>
      </c>
      <c r="E153" s="137">
        <v>2750</v>
      </c>
      <c r="F153" s="137">
        <v>1247</v>
      </c>
      <c r="G153" s="138"/>
    </row>
    <row r="154" spans="1:7" s="54" customFormat="1" ht="24" customHeight="1">
      <c r="A154" s="136"/>
      <c r="B154" s="136" t="s">
        <v>150</v>
      </c>
      <c r="C154" s="295"/>
      <c r="D154" s="135" t="s">
        <v>151</v>
      </c>
      <c r="E154" s="137">
        <f>E155+E156+E157+E158+E159+E160</f>
        <v>734910</v>
      </c>
      <c r="F154" s="137">
        <f>F155+F156+F157+F158+F159+F160</f>
        <v>483947</v>
      </c>
      <c r="G154" s="216">
        <f>F154/E154%</f>
        <v>65.85119266304717</v>
      </c>
    </row>
    <row r="155" spans="1:7" s="54" customFormat="1" ht="24" customHeight="1">
      <c r="A155" s="136"/>
      <c r="B155" s="136"/>
      <c r="C155" s="295" t="s">
        <v>369</v>
      </c>
      <c r="D155" s="135" t="s">
        <v>162</v>
      </c>
      <c r="E155" s="137">
        <v>61880</v>
      </c>
      <c r="F155" s="137">
        <v>32855</v>
      </c>
      <c r="G155" s="138"/>
    </row>
    <row r="156" spans="1:7" s="1" customFormat="1" ht="24" customHeight="1">
      <c r="A156" s="84"/>
      <c r="B156" s="84"/>
      <c r="C156" s="156" t="s">
        <v>372</v>
      </c>
      <c r="D156" s="173" t="s">
        <v>173</v>
      </c>
      <c r="E156" s="86">
        <v>2510</v>
      </c>
      <c r="F156" s="86">
        <v>2281</v>
      </c>
      <c r="G156" s="133"/>
    </row>
    <row r="157" spans="1:7" s="1" customFormat="1" ht="25.5">
      <c r="A157" s="84"/>
      <c r="B157" s="84"/>
      <c r="C157" s="161" t="s">
        <v>360</v>
      </c>
      <c r="D157" s="173" t="s">
        <v>163</v>
      </c>
      <c r="E157" s="86">
        <v>24560</v>
      </c>
      <c r="F157" s="86">
        <v>11876</v>
      </c>
      <c r="G157" s="133"/>
    </row>
    <row r="158" spans="1:7" s="1" customFormat="1" ht="24" customHeight="1">
      <c r="A158" s="84"/>
      <c r="B158" s="84"/>
      <c r="C158" s="161" t="s">
        <v>361</v>
      </c>
      <c r="D158" s="173" t="s">
        <v>129</v>
      </c>
      <c r="E158" s="86">
        <v>144400</v>
      </c>
      <c r="F158" s="86">
        <v>78928</v>
      </c>
      <c r="G158" s="133"/>
    </row>
    <row r="159" spans="1:7" s="1" customFormat="1" ht="24" customHeight="1">
      <c r="A159" s="84"/>
      <c r="B159" s="84"/>
      <c r="C159" s="161" t="s">
        <v>362</v>
      </c>
      <c r="D159" s="173" t="s">
        <v>164</v>
      </c>
      <c r="E159" s="86">
        <v>463683</v>
      </c>
      <c r="F159" s="86">
        <v>344252</v>
      </c>
      <c r="G159" s="133"/>
    </row>
    <row r="160" spans="1:7" s="1" customFormat="1" ht="24" customHeight="1">
      <c r="A160" s="84"/>
      <c r="B160" s="84"/>
      <c r="C160" s="161">
        <v>4300</v>
      </c>
      <c r="D160" s="173" t="s">
        <v>164</v>
      </c>
      <c r="E160" s="86">
        <v>37877</v>
      </c>
      <c r="F160" s="86">
        <v>13755</v>
      </c>
      <c r="G160" s="133"/>
    </row>
    <row r="161" spans="1:7" s="54" customFormat="1" ht="93.75" customHeight="1">
      <c r="A161" s="136"/>
      <c r="B161" s="136" t="s">
        <v>373</v>
      </c>
      <c r="C161" s="295"/>
      <c r="D161" s="135" t="s">
        <v>374</v>
      </c>
      <c r="E161" s="137">
        <f>E162+E163+E164+E165</f>
        <v>14241</v>
      </c>
      <c r="F161" s="137">
        <f>F162+F163+F164+F165</f>
        <v>7431</v>
      </c>
      <c r="G161" s="216">
        <f>F161/E161%</f>
        <v>52.180324415420266</v>
      </c>
    </row>
    <row r="162" spans="1:7" s="54" customFormat="1" ht="24" customHeight="1">
      <c r="A162" s="136"/>
      <c r="B162" s="136"/>
      <c r="C162" s="295">
        <v>3020</v>
      </c>
      <c r="D162" s="135" t="s">
        <v>221</v>
      </c>
      <c r="E162" s="137">
        <v>549</v>
      </c>
      <c r="F162" s="137">
        <v>290</v>
      </c>
      <c r="G162" s="138"/>
    </row>
    <row r="163" spans="1:7" s="54" customFormat="1" ht="24" customHeight="1">
      <c r="A163" s="136"/>
      <c r="B163" s="136"/>
      <c r="C163" s="295">
        <v>4010</v>
      </c>
      <c r="D163" s="135" t="s">
        <v>162</v>
      </c>
      <c r="E163" s="137">
        <v>10826</v>
      </c>
      <c r="F163" s="137">
        <v>5413</v>
      </c>
      <c r="G163" s="138"/>
    </row>
    <row r="164" spans="1:7" s="54" customFormat="1" ht="24" customHeight="1">
      <c r="A164" s="136"/>
      <c r="B164" s="136"/>
      <c r="C164" s="295">
        <v>4040</v>
      </c>
      <c r="D164" s="135" t="s">
        <v>173</v>
      </c>
      <c r="E164" s="137">
        <v>590</v>
      </c>
      <c r="F164" s="137">
        <v>590</v>
      </c>
      <c r="G164" s="138"/>
    </row>
    <row r="165" spans="1:7" s="54" customFormat="1" ht="24" customHeight="1">
      <c r="A165" s="136"/>
      <c r="B165" s="136"/>
      <c r="C165" s="296" t="s">
        <v>213</v>
      </c>
      <c r="D165" s="135" t="s">
        <v>163</v>
      </c>
      <c r="E165" s="137">
        <v>2276</v>
      </c>
      <c r="F165" s="137">
        <v>1138</v>
      </c>
      <c r="G165" s="138"/>
    </row>
    <row r="166" spans="1:7" s="54" customFormat="1" ht="24" customHeight="1">
      <c r="A166" s="136"/>
      <c r="B166" s="136" t="s">
        <v>40</v>
      </c>
      <c r="C166" s="295"/>
      <c r="D166" s="135" t="s">
        <v>41</v>
      </c>
      <c r="E166" s="137">
        <f>E167</f>
        <v>195542</v>
      </c>
      <c r="F166" s="137">
        <f>F167</f>
        <v>0</v>
      </c>
      <c r="G166" s="216">
        <f>F166/E166%</f>
        <v>0</v>
      </c>
    </row>
    <row r="167" spans="1:7" s="54" customFormat="1" ht="24" customHeight="1">
      <c r="A167" s="136"/>
      <c r="B167" s="136"/>
      <c r="C167" s="296">
        <v>4300</v>
      </c>
      <c r="D167" s="135" t="s">
        <v>164</v>
      </c>
      <c r="E167" s="137">
        <v>195542</v>
      </c>
      <c r="F167" s="137"/>
      <c r="G167" s="138"/>
    </row>
    <row r="168" spans="1:7" ht="24" customHeight="1">
      <c r="A168" s="93" t="s">
        <v>27</v>
      </c>
      <c r="B168" s="93"/>
      <c r="C168" s="157"/>
      <c r="D168" s="281" t="s">
        <v>28</v>
      </c>
      <c r="E168" s="95">
        <f>E169+E172</f>
        <v>12876071</v>
      </c>
      <c r="F168" s="95">
        <f>F169+F172</f>
        <v>4213623.6</v>
      </c>
      <c r="G168" s="125">
        <f>F168/E168%</f>
        <v>32.72445142621534</v>
      </c>
    </row>
    <row r="169" spans="1:7" ht="57.75" customHeight="1">
      <c r="A169" s="84"/>
      <c r="B169" s="84" t="s">
        <v>29</v>
      </c>
      <c r="C169" s="156"/>
      <c r="D169" s="173" t="s">
        <v>349</v>
      </c>
      <c r="E169" s="86">
        <f>E170+E171</f>
        <v>12870071</v>
      </c>
      <c r="F169" s="86">
        <f>F170+F171</f>
        <v>4210705.6</v>
      </c>
      <c r="G169" s="216">
        <f>F169/E169%</f>
        <v>32.71703473896919</v>
      </c>
    </row>
    <row r="170" spans="1:7" ht="57.75" customHeight="1">
      <c r="A170" s="84"/>
      <c r="B170" s="84"/>
      <c r="C170" s="156">
        <v>2320</v>
      </c>
      <c r="D170" s="173" t="s">
        <v>169</v>
      </c>
      <c r="E170" s="86">
        <v>12816000</v>
      </c>
      <c r="F170" s="86">
        <v>4183000</v>
      </c>
      <c r="G170" s="133"/>
    </row>
    <row r="171" spans="1:7" ht="24" customHeight="1">
      <c r="A171" s="84"/>
      <c r="B171" s="84"/>
      <c r="C171" s="156">
        <v>4130</v>
      </c>
      <c r="D171" s="173" t="s">
        <v>164</v>
      </c>
      <c r="E171" s="86">
        <v>54071</v>
      </c>
      <c r="F171" s="86">
        <v>27705.6</v>
      </c>
      <c r="G171" s="133"/>
    </row>
    <row r="172" spans="1:7" ht="24" customHeight="1">
      <c r="A172" s="84"/>
      <c r="B172" s="84" t="s">
        <v>384</v>
      </c>
      <c r="C172" s="156"/>
      <c r="D172" s="135" t="s">
        <v>41</v>
      </c>
      <c r="E172" s="86">
        <f>E173+E174</f>
        <v>6000</v>
      </c>
      <c r="F172" s="86">
        <f>F173+F174</f>
        <v>2918</v>
      </c>
      <c r="G172" s="216">
        <f>F172/E172%</f>
        <v>48.63333333333333</v>
      </c>
    </row>
    <row r="173" spans="1:7" s="54" customFormat="1" ht="24" customHeight="1">
      <c r="A173" s="136"/>
      <c r="B173" s="136"/>
      <c r="C173" s="295">
        <v>4010</v>
      </c>
      <c r="D173" s="135" t="s">
        <v>162</v>
      </c>
      <c r="E173" s="137">
        <v>5015</v>
      </c>
      <c r="F173" s="137">
        <v>2508</v>
      </c>
      <c r="G173" s="138"/>
    </row>
    <row r="174" spans="1:7" s="54" customFormat="1" ht="24" customHeight="1">
      <c r="A174" s="136"/>
      <c r="B174" s="136"/>
      <c r="C174" s="296" t="s">
        <v>213</v>
      </c>
      <c r="D174" s="135" t="s">
        <v>163</v>
      </c>
      <c r="E174" s="137">
        <v>985</v>
      </c>
      <c r="F174" s="137">
        <v>410</v>
      </c>
      <c r="G174" s="138"/>
    </row>
    <row r="175" spans="1:7" ht="24" customHeight="1">
      <c r="A175" s="93" t="s">
        <v>102</v>
      </c>
      <c r="B175" s="93"/>
      <c r="C175" s="157"/>
      <c r="D175" s="281" t="s">
        <v>103</v>
      </c>
      <c r="E175" s="95">
        <f>E176+E181+E188+E191+E198</f>
        <v>9221826</v>
      </c>
      <c r="F175" s="95">
        <f>F176+F181+F188+F191+F198</f>
        <v>3500984</v>
      </c>
      <c r="G175" s="125">
        <f>F175/E175%</f>
        <v>37.96410819288935</v>
      </c>
    </row>
    <row r="176" spans="1:7" ht="24" customHeight="1">
      <c r="A176" s="84"/>
      <c r="B176" s="84" t="s">
        <v>104</v>
      </c>
      <c r="C176" s="156"/>
      <c r="D176" s="173" t="s">
        <v>42</v>
      </c>
      <c r="E176" s="86">
        <f>E177+E178+E179+E180</f>
        <v>3218087</v>
      </c>
      <c r="F176" s="86">
        <f>F177+F178+F179+F180</f>
        <v>1118827</v>
      </c>
      <c r="G176" s="216">
        <f>F176/E176%</f>
        <v>34.76683507934994</v>
      </c>
    </row>
    <row r="177" spans="1:7" ht="71.25" customHeight="1">
      <c r="A177" s="84"/>
      <c r="B177" s="84"/>
      <c r="C177" s="156">
        <v>2320</v>
      </c>
      <c r="D177" s="173" t="s">
        <v>169</v>
      </c>
      <c r="E177" s="86">
        <v>335542</v>
      </c>
      <c r="F177" s="86">
        <v>70698</v>
      </c>
      <c r="G177" s="133"/>
    </row>
    <row r="178" spans="1:7" ht="71.25" customHeight="1">
      <c r="A178" s="84"/>
      <c r="B178" s="84"/>
      <c r="C178" s="161">
        <v>2830</v>
      </c>
      <c r="D178" s="173" t="s">
        <v>194</v>
      </c>
      <c r="E178" s="86">
        <v>2475329</v>
      </c>
      <c r="F178" s="86">
        <v>998001</v>
      </c>
      <c r="G178" s="133"/>
    </row>
    <row r="179" spans="1:7" ht="24" customHeight="1">
      <c r="A179" s="84"/>
      <c r="B179" s="84"/>
      <c r="C179" s="156">
        <v>3110</v>
      </c>
      <c r="D179" s="173" t="s">
        <v>227</v>
      </c>
      <c r="E179" s="86">
        <v>242916</v>
      </c>
      <c r="F179" s="86">
        <v>50128</v>
      </c>
      <c r="G179" s="133"/>
    </row>
    <row r="180" spans="1:7" ht="24" customHeight="1">
      <c r="A180" s="84"/>
      <c r="B180" s="84"/>
      <c r="C180" s="161" t="s">
        <v>385</v>
      </c>
      <c r="D180" s="173" t="s">
        <v>164</v>
      </c>
      <c r="E180" s="86">
        <v>164300</v>
      </c>
      <c r="F180" s="86"/>
      <c r="G180" s="133"/>
    </row>
    <row r="181" spans="1:7" ht="24" customHeight="1">
      <c r="A181" s="84"/>
      <c r="B181" s="84" t="s">
        <v>114</v>
      </c>
      <c r="C181" s="156"/>
      <c r="D181" s="173" t="s">
        <v>43</v>
      </c>
      <c r="E181" s="86">
        <f>E182+E183+E184+E185+E186+E187</f>
        <v>4539999</v>
      </c>
      <c r="F181" s="86">
        <f>F182+F183+F184+F185+F186+F187</f>
        <v>1787011</v>
      </c>
      <c r="G181" s="216">
        <f>F181/E181%</f>
        <v>39.361484440855605</v>
      </c>
    </row>
    <row r="182" spans="1:7" ht="63" customHeight="1">
      <c r="A182" s="84"/>
      <c r="B182" s="84"/>
      <c r="C182" s="156">
        <v>2320</v>
      </c>
      <c r="D182" s="173" t="s">
        <v>169</v>
      </c>
      <c r="E182" s="86">
        <v>323760</v>
      </c>
      <c r="F182" s="86">
        <v>91522</v>
      </c>
      <c r="G182" s="133"/>
    </row>
    <row r="183" spans="1:7" ht="24" customHeight="1">
      <c r="A183" s="84"/>
      <c r="B183" s="84"/>
      <c r="C183" s="156">
        <v>3110</v>
      </c>
      <c r="D183" s="173" t="s">
        <v>227</v>
      </c>
      <c r="E183" s="86">
        <v>3225331</v>
      </c>
      <c r="F183" s="86">
        <v>1359878</v>
      </c>
      <c r="G183" s="133"/>
    </row>
    <row r="184" spans="1:7" ht="24" customHeight="1">
      <c r="A184" s="84"/>
      <c r="B184" s="84"/>
      <c r="C184" s="156">
        <v>4010</v>
      </c>
      <c r="D184" s="173" t="s">
        <v>162</v>
      </c>
      <c r="E184" s="86">
        <v>352240</v>
      </c>
      <c r="F184" s="86">
        <v>104718</v>
      </c>
      <c r="G184" s="133"/>
    </row>
    <row r="185" spans="1:7" ht="24" customHeight="1">
      <c r="A185" s="84"/>
      <c r="B185" s="84"/>
      <c r="C185" s="156">
        <v>4040</v>
      </c>
      <c r="D185" s="173" t="s">
        <v>173</v>
      </c>
      <c r="E185" s="86">
        <v>16030</v>
      </c>
      <c r="F185" s="86">
        <v>9825</v>
      </c>
      <c r="G185" s="133"/>
    </row>
    <row r="186" spans="1:7" ht="24" customHeight="1">
      <c r="A186" s="84"/>
      <c r="B186" s="84"/>
      <c r="C186" s="161" t="s">
        <v>213</v>
      </c>
      <c r="D186" s="173" t="s">
        <v>163</v>
      </c>
      <c r="E186" s="86">
        <v>162824</v>
      </c>
      <c r="F186" s="86">
        <v>39855</v>
      </c>
      <c r="G186" s="133"/>
    </row>
    <row r="187" spans="1:7" ht="24" customHeight="1">
      <c r="A187" s="84"/>
      <c r="B187" s="84"/>
      <c r="C187" s="161">
        <v>4170</v>
      </c>
      <c r="D187" s="173" t="s">
        <v>129</v>
      </c>
      <c r="E187" s="86">
        <v>459814</v>
      </c>
      <c r="F187" s="86">
        <v>181213</v>
      </c>
      <c r="G187" s="133"/>
    </row>
    <row r="188" spans="1:7" ht="33" customHeight="1">
      <c r="A188" s="84"/>
      <c r="B188" s="84" t="s">
        <v>387</v>
      </c>
      <c r="C188" s="156"/>
      <c r="D188" s="173" t="s">
        <v>386</v>
      </c>
      <c r="E188" s="86">
        <f>E189+E190</f>
        <v>7750</v>
      </c>
      <c r="F188" s="86">
        <f>F189+F190</f>
        <v>0</v>
      </c>
      <c r="G188" s="216">
        <f>F188/E188%</f>
        <v>0</v>
      </c>
    </row>
    <row r="189" spans="1:7" ht="24" customHeight="1">
      <c r="A189" s="84"/>
      <c r="B189" s="84"/>
      <c r="C189" s="161">
        <v>4170</v>
      </c>
      <c r="D189" s="173" t="s">
        <v>129</v>
      </c>
      <c r="E189" s="86">
        <v>7650</v>
      </c>
      <c r="F189" s="86"/>
      <c r="G189" s="133"/>
    </row>
    <row r="190" spans="1:7" ht="24" customHeight="1">
      <c r="A190" s="84"/>
      <c r="B190" s="273"/>
      <c r="C190" s="161">
        <v>4210</v>
      </c>
      <c r="D190" s="173" t="s">
        <v>164</v>
      </c>
      <c r="E190" s="86">
        <v>100</v>
      </c>
      <c r="F190" s="86"/>
      <c r="G190" s="133"/>
    </row>
    <row r="191" spans="1:7" ht="24" customHeight="1">
      <c r="A191" s="84"/>
      <c r="B191" s="84" t="s">
        <v>107</v>
      </c>
      <c r="C191" s="156"/>
      <c r="D191" s="173" t="s">
        <v>31</v>
      </c>
      <c r="E191" s="86">
        <f>E192+E193+E194+E195+E196+E197</f>
        <v>1386749</v>
      </c>
      <c r="F191" s="86">
        <f>F192+F193+F194+F195+F196+F197</f>
        <v>579426</v>
      </c>
      <c r="G191" s="216">
        <f>F191/E191%</f>
        <v>41.78304797768017</v>
      </c>
    </row>
    <row r="192" spans="1:7" ht="24" customHeight="1">
      <c r="A192" s="84"/>
      <c r="B192" s="84"/>
      <c r="C192" s="156">
        <v>3020</v>
      </c>
      <c r="D192" s="173" t="s">
        <v>221</v>
      </c>
      <c r="E192" s="86">
        <v>1000</v>
      </c>
      <c r="F192" s="86">
        <v>131</v>
      </c>
      <c r="G192" s="133"/>
    </row>
    <row r="193" spans="1:7" ht="24" customHeight="1">
      <c r="A193" s="84"/>
      <c r="B193" s="84"/>
      <c r="C193" s="161">
        <v>4010</v>
      </c>
      <c r="D193" s="173" t="s">
        <v>162</v>
      </c>
      <c r="E193" s="86">
        <v>790900</v>
      </c>
      <c r="F193" s="86">
        <v>328652</v>
      </c>
      <c r="G193" s="133"/>
    </row>
    <row r="194" spans="1:7" ht="24" customHeight="1">
      <c r="A194" s="84"/>
      <c r="B194" s="84"/>
      <c r="C194" s="156">
        <v>4040</v>
      </c>
      <c r="D194" s="173" t="s">
        <v>173</v>
      </c>
      <c r="E194" s="86">
        <v>54400</v>
      </c>
      <c r="F194" s="86">
        <v>47811</v>
      </c>
      <c r="G194" s="133"/>
    </row>
    <row r="195" spans="1:7" ht="24" customHeight="1">
      <c r="A195" s="84"/>
      <c r="B195" s="84"/>
      <c r="C195" s="161" t="s">
        <v>228</v>
      </c>
      <c r="D195" s="173" t="s">
        <v>163</v>
      </c>
      <c r="E195" s="86">
        <v>166249</v>
      </c>
      <c r="F195" s="86">
        <v>67827</v>
      </c>
      <c r="G195" s="133"/>
    </row>
    <row r="196" spans="1:7" ht="24" customHeight="1">
      <c r="A196" s="84"/>
      <c r="B196" s="84"/>
      <c r="C196" s="161">
        <v>4170</v>
      </c>
      <c r="D196" s="173" t="s">
        <v>129</v>
      </c>
      <c r="E196" s="86">
        <v>34000</v>
      </c>
      <c r="F196" s="86">
        <v>2963</v>
      </c>
      <c r="G196" s="133"/>
    </row>
    <row r="197" spans="1:7" ht="24" customHeight="1">
      <c r="A197" s="84"/>
      <c r="B197" s="273"/>
      <c r="C197" s="161" t="s">
        <v>193</v>
      </c>
      <c r="D197" s="173" t="s">
        <v>164</v>
      </c>
      <c r="E197" s="86">
        <v>340200</v>
      </c>
      <c r="F197" s="86">
        <v>132042</v>
      </c>
      <c r="G197" s="133"/>
    </row>
    <row r="198" spans="1:7" ht="54.75" customHeight="1">
      <c r="A198" s="84"/>
      <c r="B198" s="84" t="s">
        <v>131</v>
      </c>
      <c r="C198" s="156"/>
      <c r="D198" s="173" t="s">
        <v>132</v>
      </c>
      <c r="E198" s="86">
        <f>E199</f>
        <v>69241</v>
      </c>
      <c r="F198" s="86">
        <f>F199</f>
        <v>15720</v>
      </c>
      <c r="G198" s="216">
        <f>F198/E198%</f>
        <v>22.703311621727014</v>
      </c>
    </row>
    <row r="199" spans="1:7" ht="63.75" customHeight="1">
      <c r="A199" s="84"/>
      <c r="B199" s="84"/>
      <c r="C199" s="161">
        <v>2830</v>
      </c>
      <c r="D199" s="173" t="s">
        <v>194</v>
      </c>
      <c r="E199" s="86">
        <v>69241</v>
      </c>
      <c r="F199" s="86">
        <v>15720</v>
      </c>
      <c r="G199" s="133"/>
    </row>
    <row r="200" spans="1:7" ht="40.5" customHeight="1">
      <c r="A200" s="93" t="s">
        <v>30</v>
      </c>
      <c r="B200" s="93"/>
      <c r="C200" s="157"/>
      <c r="D200" s="280" t="s">
        <v>345</v>
      </c>
      <c r="E200" s="95">
        <f>E204+E201</f>
        <v>1774449</v>
      </c>
      <c r="F200" s="95">
        <f>F204+F201</f>
        <v>875718</v>
      </c>
      <c r="G200" s="125">
        <f>F200/E200%</f>
        <v>49.35154518388525</v>
      </c>
    </row>
    <row r="201" spans="1:7" ht="40.5" customHeight="1">
      <c r="A201" s="136"/>
      <c r="B201" s="136" t="s">
        <v>153</v>
      </c>
      <c r="C201" s="156"/>
      <c r="D201" s="173" t="s">
        <v>154</v>
      </c>
      <c r="E201" s="137">
        <f>E202+E203</f>
        <v>123300</v>
      </c>
      <c r="F201" s="137">
        <f>F202+F203</f>
        <v>50142</v>
      </c>
      <c r="G201" s="216">
        <f>F201/E201%</f>
        <v>40.666666666666664</v>
      </c>
    </row>
    <row r="202" spans="1:7" ht="66" customHeight="1">
      <c r="A202" s="136"/>
      <c r="B202" s="136"/>
      <c r="C202" s="156">
        <v>2320</v>
      </c>
      <c r="D202" s="173" t="s">
        <v>169</v>
      </c>
      <c r="E202" s="137">
        <v>24660</v>
      </c>
      <c r="F202" s="137">
        <v>822</v>
      </c>
      <c r="G202" s="138"/>
    </row>
    <row r="203" spans="1:7" ht="40.5" customHeight="1">
      <c r="A203" s="136"/>
      <c r="B203" s="136"/>
      <c r="C203" s="156">
        <v>2580</v>
      </c>
      <c r="D203" s="173" t="s">
        <v>174</v>
      </c>
      <c r="E203" s="137">
        <v>98640</v>
      </c>
      <c r="F203" s="137">
        <v>49320</v>
      </c>
      <c r="G203" s="138"/>
    </row>
    <row r="204" spans="1:7" ht="24" customHeight="1">
      <c r="A204" s="84"/>
      <c r="B204" s="84" t="s">
        <v>32</v>
      </c>
      <c r="C204" s="156"/>
      <c r="D204" s="173" t="s">
        <v>33</v>
      </c>
      <c r="E204" s="86">
        <f>E205</f>
        <v>1651149</v>
      </c>
      <c r="F204" s="86">
        <f>F205</f>
        <v>825576</v>
      </c>
      <c r="G204" s="216">
        <f>F204/E204%</f>
        <v>50.00009084582917</v>
      </c>
    </row>
    <row r="205" spans="1:7" ht="60.75" customHeight="1">
      <c r="A205" s="84"/>
      <c r="B205" s="84"/>
      <c r="C205" s="156">
        <v>2320</v>
      </c>
      <c r="D205" s="173" t="s">
        <v>169</v>
      </c>
      <c r="E205" s="86">
        <v>1651149</v>
      </c>
      <c r="F205" s="86">
        <v>825576</v>
      </c>
      <c r="G205" s="133"/>
    </row>
    <row r="206" spans="1:7" s="1" customFormat="1" ht="24" customHeight="1">
      <c r="A206" s="275" t="s">
        <v>44</v>
      </c>
      <c r="B206" s="275"/>
      <c r="C206" s="276"/>
      <c r="D206" s="284" t="s">
        <v>45</v>
      </c>
      <c r="E206" s="277">
        <f>E207+E214+E221+E228+E231+E233+E241+E243</f>
        <v>9919546</v>
      </c>
      <c r="F206" s="277">
        <f>F207+F214+F221+F228+F231+F233+F241+F243</f>
        <v>4591878.56</v>
      </c>
      <c r="G206" s="278">
        <f>F206/E206%</f>
        <v>46.291216956905075</v>
      </c>
    </row>
    <row r="207" spans="1:7" s="54" customFormat="1" ht="24" customHeight="1">
      <c r="A207" s="136"/>
      <c r="B207" s="136" t="s">
        <v>65</v>
      </c>
      <c r="C207" s="295"/>
      <c r="D207" s="135" t="s">
        <v>77</v>
      </c>
      <c r="E207" s="137">
        <f>E208+E209+E210+E211+E212+E213</f>
        <v>3956920</v>
      </c>
      <c r="F207" s="137">
        <f>F208+F209+F210+F211+F212+F213</f>
        <v>1759606</v>
      </c>
      <c r="G207" s="216">
        <f>F207/E207%</f>
        <v>44.469082013283064</v>
      </c>
    </row>
    <row r="208" spans="1:7" s="1" customFormat="1" ht="39" customHeight="1">
      <c r="A208" s="84"/>
      <c r="B208" s="84"/>
      <c r="C208" s="156">
        <v>2540</v>
      </c>
      <c r="D208" s="173" t="s">
        <v>165</v>
      </c>
      <c r="E208" s="86">
        <v>2873445</v>
      </c>
      <c r="F208" s="86">
        <v>1361797</v>
      </c>
      <c r="G208" s="133"/>
    </row>
    <row r="209" spans="1:7" s="1" customFormat="1" ht="24" customHeight="1">
      <c r="A209" s="84"/>
      <c r="B209" s="84"/>
      <c r="C209" s="156">
        <v>3020</v>
      </c>
      <c r="D209" s="173" t="s">
        <v>221</v>
      </c>
      <c r="E209" s="86">
        <v>1321</v>
      </c>
      <c r="F209" s="86">
        <v>189</v>
      </c>
      <c r="G209" s="133"/>
    </row>
    <row r="210" spans="1:7" s="1" customFormat="1" ht="24" customHeight="1">
      <c r="A210" s="84"/>
      <c r="B210" s="84"/>
      <c r="C210" s="156">
        <v>4010</v>
      </c>
      <c r="D210" s="173" t="s">
        <v>162</v>
      </c>
      <c r="E210" s="86">
        <v>505692</v>
      </c>
      <c r="F210" s="86">
        <v>226138</v>
      </c>
      <c r="G210" s="133"/>
    </row>
    <row r="211" spans="1:7" s="1" customFormat="1" ht="24" customHeight="1">
      <c r="A211" s="84"/>
      <c r="B211" s="84"/>
      <c r="C211" s="156">
        <v>4040</v>
      </c>
      <c r="D211" s="173" t="s">
        <v>173</v>
      </c>
      <c r="E211" s="86">
        <v>38456</v>
      </c>
      <c r="F211" s="86">
        <v>37574</v>
      </c>
      <c r="G211" s="133"/>
    </row>
    <row r="212" spans="1:7" s="1" customFormat="1" ht="24" customHeight="1">
      <c r="A212" s="84"/>
      <c r="B212" s="84"/>
      <c r="C212" s="161" t="s">
        <v>213</v>
      </c>
      <c r="D212" s="173" t="s">
        <v>163</v>
      </c>
      <c r="E212" s="86">
        <v>104193</v>
      </c>
      <c r="F212" s="86">
        <v>45568</v>
      </c>
      <c r="G212" s="133"/>
    </row>
    <row r="213" spans="1:7" s="1" customFormat="1" ht="24" customHeight="1">
      <c r="A213" s="84"/>
      <c r="B213" s="84"/>
      <c r="C213" s="161" t="s">
        <v>193</v>
      </c>
      <c r="D213" s="173" t="s">
        <v>164</v>
      </c>
      <c r="E213" s="86">
        <v>433813</v>
      </c>
      <c r="F213" s="86">
        <v>88340</v>
      </c>
      <c r="G213" s="133"/>
    </row>
    <row r="214" spans="1:7" s="54" customFormat="1" ht="40.5" customHeight="1">
      <c r="A214" s="136"/>
      <c r="B214" s="136" t="s">
        <v>67</v>
      </c>
      <c r="C214" s="295"/>
      <c r="D214" s="135" t="s">
        <v>78</v>
      </c>
      <c r="E214" s="137">
        <f>E215+E216+E217+E218+E219+E220</f>
        <v>1928884</v>
      </c>
      <c r="F214" s="137">
        <f>F215+F216+F217+F218+F219+F220</f>
        <v>980336</v>
      </c>
      <c r="G214" s="216">
        <f>F214/E214%</f>
        <v>50.82399978433125</v>
      </c>
    </row>
    <row r="215" spans="1:7" s="1" customFormat="1" ht="24" customHeight="1">
      <c r="A215" s="84"/>
      <c r="B215" s="84"/>
      <c r="C215" s="156">
        <v>3020</v>
      </c>
      <c r="D215" s="173" t="s">
        <v>221</v>
      </c>
      <c r="E215" s="86">
        <v>2273</v>
      </c>
      <c r="F215" s="86">
        <v>169</v>
      </c>
      <c r="G215" s="133"/>
    </row>
    <row r="216" spans="1:7" s="1" customFormat="1" ht="24" customHeight="1">
      <c r="A216" s="84"/>
      <c r="B216" s="84"/>
      <c r="C216" s="156">
        <v>4010</v>
      </c>
      <c r="D216" s="173" t="s">
        <v>162</v>
      </c>
      <c r="E216" s="86">
        <v>1287350</v>
      </c>
      <c r="F216" s="86">
        <v>605066</v>
      </c>
      <c r="G216" s="133"/>
    </row>
    <row r="217" spans="1:7" s="1" customFormat="1" ht="24" customHeight="1">
      <c r="A217" s="84"/>
      <c r="B217" s="84"/>
      <c r="C217" s="156">
        <v>4040</v>
      </c>
      <c r="D217" s="173" t="s">
        <v>173</v>
      </c>
      <c r="E217" s="86">
        <v>104592</v>
      </c>
      <c r="F217" s="86">
        <v>99187</v>
      </c>
      <c r="G217" s="133"/>
    </row>
    <row r="218" spans="1:7" s="1" customFormat="1" ht="24" customHeight="1">
      <c r="A218" s="84"/>
      <c r="B218" s="84"/>
      <c r="C218" s="161" t="s">
        <v>213</v>
      </c>
      <c r="D218" s="173" t="s">
        <v>163</v>
      </c>
      <c r="E218" s="86">
        <v>261197</v>
      </c>
      <c r="F218" s="86">
        <v>128546</v>
      </c>
      <c r="G218" s="133"/>
    </row>
    <row r="219" spans="1:7" s="1" customFormat="1" ht="24" customHeight="1">
      <c r="A219" s="84"/>
      <c r="B219" s="84"/>
      <c r="C219" s="161">
        <v>4170</v>
      </c>
      <c r="D219" s="173" t="s">
        <v>129</v>
      </c>
      <c r="E219" s="86">
        <v>21820</v>
      </c>
      <c r="F219" s="86">
        <v>10260</v>
      </c>
      <c r="G219" s="133"/>
    </row>
    <row r="220" spans="1:7" s="1" customFormat="1" ht="24" customHeight="1">
      <c r="A220" s="84"/>
      <c r="B220" s="84"/>
      <c r="C220" s="161" t="s">
        <v>363</v>
      </c>
      <c r="D220" s="173" t="s">
        <v>164</v>
      </c>
      <c r="E220" s="86">
        <v>251652</v>
      </c>
      <c r="F220" s="86">
        <v>137108</v>
      </c>
      <c r="G220" s="133"/>
    </row>
    <row r="221" spans="1:7" s="54" customFormat="1" ht="24" customHeight="1">
      <c r="A221" s="136"/>
      <c r="B221" s="136" t="s">
        <v>88</v>
      </c>
      <c r="C221" s="295"/>
      <c r="D221" s="135" t="s">
        <v>94</v>
      </c>
      <c r="E221" s="137">
        <f>E222+E223+E224+E225+E226+E227</f>
        <v>874700</v>
      </c>
      <c r="F221" s="137">
        <f>F222+F223+F224+F225+F226+F227</f>
        <v>421130.55</v>
      </c>
      <c r="G221" s="216">
        <f>F221/E221%</f>
        <v>48.14571281582256</v>
      </c>
    </row>
    <row r="222" spans="1:7" s="1" customFormat="1" ht="24" customHeight="1">
      <c r="A222" s="84"/>
      <c r="B222" s="84"/>
      <c r="C222" s="156">
        <v>3020</v>
      </c>
      <c r="D222" s="173" t="s">
        <v>221</v>
      </c>
      <c r="E222" s="86">
        <v>35789</v>
      </c>
      <c r="F222" s="86">
        <v>15162</v>
      </c>
      <c r="G222" s="133"/>
    </row>
    <row r="223" spans="1:7" s="1" customFormat="1" ht="24" customHeight="1">
      <c r="A223" s="84"/>
      <c r="B223" s="84"/>
      <c r="C223" s="156">
        <v>3050</v>
      </c>
      <c r="D223" s="173" t="s">
        <v>223</v>
      </c>
      <c r="E223" s="86">
        <v>360</v>
      </c>
      <c r="F223" s="86">
        <v>180</v>
      </c>
      <c r="G223" s="133"/>
    </row>
    <row r="224" spans="1:7" s="1" customFormat="1" ht="24" customHeight="1">
      <c r="A224" s="84"/>
      <c r="B224" s="84"/>
      <c r="C224" s="156">
        <v>4010</v>
      </c>
      <c r="D224" s="173" t="s">
        <v>162</v>
      </c>
      <c r="E224" s="86">
        <v>595302</v>
      </c>
      <c r="F224" s="86">
        <v>261958</v>
      </c>
      <c r="G224" s="133"/>
    </row>
    <row r="225" spans="1:7" s="1" customFormat="1" ht="24" customHeight="1">
      <c r="A225" s="84"/>
      <c r="B225" s="84"/>
      <c r="C225" s="156">
        <v>4040</v>
      </c>
      <c r="D225" s="173" t="s">
        <v>173</v>
      </c>
      <c r="E225" s="86">
        <v>39752</v>
      </c>
      <c r="F225" s="86">
        <v>39747</v>
      </c>
      <c r="G225" s="133"/>
    </row>
    <row r="226" spans="1:7" s="1" customFormat="1" ht="24" customHeight="1">
      <c r="A226" s="84"/>
      <c r="B226" s="84"/>
      <c r="C226" s="161" t="s">
        <v>213</v>
      </c>
      <c r="D226" s="173" t="s">
        <v>163</v>
      </c>
      <c r="E226" s="86">
        <v>127066</v>
      </c>
      <c r="F226" s="86">
        <v>52225</v>
      </c>
      <c r="G226" s="133"/>
    </row>
    <row r="227" spans="1:7" s="1" customFormat="1" ht="24" customHeight="1">
      <c r="A227" s="84"/>
      <c r="B227" s="84"/>
      <c r="C227" s="161" t="s">
        <v>364</v>
      </c>
      <c r="D227" s="173" t="s">
        <v>164</v>
      </c>
      <c r="E227" s="86">
        <v>76431</v>
      </c>
      <c r="F227" s="86">
        <v>51858.55</v>
      </c>
      <c r="G227" s="133"/>
    </row>
    <row r="228" spans="1:7" s="54" customFormat="1" ht="24" customHeight="1">
      <c r="A228" s="136"/>
      <c r="B228" s="136" t="s">
        <v>46</v>
      </c>
      <c r="C228" s="295"/>
      <c r="D228" s="135" t="s">
        <v>47</v>
      </c>
      <c r="E228" s="137">
        <f>E229+E230</f>
        <v>94810</v>
      </c>
      <c r="F228" s="137">
        <f>F229+F230</f>
        <v>58070</v>
      </c>
      <c r="G228" s="216">
        <f>F228/E228%</f>
        <v>61.2488134163063</v>
      </c>
    </row>
    <row r="229" spans="1:7" s="1" customFormat="1" ht="24" customHeight="1">
      <c r="A229" s="84"/>
      <c r="B229" s="84"/>
      <c r="C229" s="161">
        <v>3240</v>
      </c>
      <c r="D229" s="173" t="s">
        <v>168</v>
      </c>
      <c r="E229" s="86">
        <v>94310</v>
      </c>
      <c r="F229" s="86">
        <v>58070</v>
      </c>
      <c r="G229" s="216"/>
    </row>
    <row r="230" spans="1:7" s="1" customFormat="1" ht="24" customHeight="1">
      <c r="A230" s="84"/>
      <c r="B230" s="84"/>
      <c r="C230" s="161">
        <v>4210</v>
      </c>
      <c r="D230" s="173" t="s">
        <v>164</v>
      </c>
      <c r="E230" s="86">
        <v>500</v>
      </c>
      <c r="F230" s="86"/>
      <c r="G230" s="216"/>
    </row>
    <row r="231" spans="1:7" s="54" customFormat="1" ht="24" customHeight="1">
      <c r="A231" s="136"/>
      <c r="B231" s="136" t="s">
        <v>346</v>
      </c>
      <c r="C231" s="296"/>
      <c r="D231" s="135" t="s">
        <v>347</v>
      </c>
      <c r="E231" s="137">
        <f>E232</f>
        <v>854845</v>
      </c>
      <c r="F231" s="137">
        <f>F232</f>
        <v>427187</v>
      </c>
      <c r="G231" s="216">
        <f>F231/E231%</f>
        <v>49.9724511461142</v>
      </c>
    </row>
    <row r="232" spans="1:7" s="1" customFormat="1" ht="40.5" customHeight="1">
      <c r="A232" s="84"/>
      <c r="B232" s="84"/>
      <c r="C232" s="161">
        <v>2540</v>
      </c>
      <c r="D232" s="173" t="s">
        <v>165</v>
      </c>
      <c r="E232" s="86">
        <v>854845</v>
      </c>
      <c r="F232" s="86">
        <v>427187</v>
      </c>
      <c r="G232" s="133"/>
    </row>
    <row r="233" spans="1:7" s="54" customFormat="1" ht="24" customHeight="1">
      <c r="A233" s="136"/>
      <c r="B233" s="136" t="s">
        <v>108</v>
      </c>
      <c r="C233" s="295"/>
      <c r="D233" s="135" t="s">
        <v>113</v>
      </c>
      <c r="E233" s="137">
        <f>E234+E235+E236+E237+E238+E239+E240</f>
        <v>2093861</v>
      </c>
      <c r="F233" s="137">
        <f>F234+F235+F236+F237+F238+F239+F240</f>
        <v>940769.01</v>
      </c>
      <c r="G233" s="216">
        <f>F233/E233%</f>
        <v>44.92986927021421</v>
      </c>
    </row>
    <row r="234" spans="1:7" s="1" customFormat="1" ht="24" customHeight="1">
      <c r="A234" s="84"/>
      <c r="B234" s="84"/>
      <c r="C234" s="156">
        <v>3020</v>
      </c>
      <c r="D234" s="173" t="s">
        <v>221</v>
      </c>
      <c r="E234" s="86">
        <v>2009</v>
      </c>
      <c r="F234" s="86">
        <v>1000</v>
      </c>
      <c r="G234" s="133"/>
    </row>
    <row r="235" spans="1:7" s="1" customFormat="1" ht="24" customHeight="1">
      <c r="A235" s="84"/>
      <c r="B235" s="84"/>
      <c r="C235" s="156">
        <v>4010</v>
      </c>
      <c r="D235" s="173" t="s">
        <v>162</v>
      </c>
      <c r="E235" s="86">
        <v>1272784</v>
      </c>
      <c r="F235" s="86">
        <v>549492</v>
      </c>
      <c r="G235" s="133"/>
    </row>
    <row r="236" spans="1:7" s="1" customFormat="1" ht="24" customHeight="1">
      <c r="A236" s="84"/>
      <c r="B236" s="84"/>
      <c r="C236" s="156">
        <v>4040</v>
      </c>
      <c r="D236" s="173" t="s">
        <v>173</v>
      </c>
      <c r="E236" s="86">
        <v>103267</v>
      </c>
      <c r="F236" s="86">
        <v>103218</v>
      </c>
      <c r="G236" s="133"/>
    </row>
    <row r="237" spans="1:7" s="1" customFormat="1" ht="24" customHeight="1">
      <c r="A237" s="84"/>
      <c r="B237" s="84"/>
      <c r="C237" s="161" t="s">
        <v>213</v>
      </c>
      <c r="D237" s="173" t="s">
        <v>163</v>
      </c>
      <c r="E237" s="86">
        <v>262081</v>
      </c>
      <c r="F237" s="86">
        <v>126572.67</v>
      </c>
      <c r="G237" s="133"/>
    </row>
    <row r="238" spans="1:7" s="1" customFormat="1" ht="24" customHeight="1">
      <c r="A238" s="84"/>
      <c r="B238" s="84"/>
      <c r="C238" s="161">
        <v>4170</v>
      </c>
      <c r="D238" s="173" t="s">
        <v>129</v>
      </c>
      <c r="E238" s="86">
        <v>1600</v>
      </c>
      <c r="F238" s="86"/>
      <c r="G238" s="133"/>
    </row>
    <row r="239" spans="1:7" s="1" customFormat="1" ht="24" customHeight="1">
      <c r="A239" s="84"/>
      <c r="B239" s="84"/>
      <c r="C239" s="161" t="s">
        <v>365</v>
      </c>
      <c r="D239" s="173" t="s">
        <v>164</v>
      </c>
      <c r="E239" s="86">
        <v>436168</v>
      </c>
      <c r="F239" s="86">
        <v>153827.34</v>
      </c>
      <c r="G239" s="133"/>
    </row>
    <row r="240" spans="1:7" s="1" customFormat="1" ht="24" customHeight="1">
      <c r="A240" s="84"/>
      <c r="B240" s="84"/>
      <c r="C240" s="156">
        <v>4780</v>
      </c>
      <c r="D240" s="173" t="s">
        <v>239</v>
      </c>
      <c r="E240" s="86">
        <v>15952</v>
      </c>
      <c r="F240" s="86">
        <v>6659</v>
      </c>
      <c r="G240" s="133"/>
    </row>
    <row r="241" spans="1:7" s="54" customFormat="1" ht="24" customHeight="1">
      <c r="A241" s="136"/>
      <c r="B241" s="136" t="s">
        <v>152</v>
      </c>
      <c r="C241" s="295"/>
      <c r="D241" s="135" t="s">
        <v>151</v>
      </c>
      <c r="E241" s="137">
        <f>E242</f>
        <v>20128</v>
      </c>
      <c r="F241" s="137">
        <f>F242</f>
        <v>4780</v>
      </c>
      <c r="G241" s="216">
        <f>F241/E241%</f>
        <v>23.748012718600954</v>
      </c>
    </row>
    <row r="242" spans="1:7" s="1" customFormat="1" ht="24" customHeight="1">
      <c r="A242" s="84"/>
      <c r="B242" s="84"/>
      <c r="C242" s="156" t="s">
        <v>366</v>
      </c>
      <c r="D242" s="173" t="s">
        <v>170</v>
      </c>
      <c r="E242" s="86">
        <v>20128</v>
      </c>
      <c r="F242" s="86">
        <v>4780</v>
      </c>
      <c r="G242" s="133"/>
    </row>
    <row r="243" spans="1:7" s="54" customFormat="1" ht="24" customHeight="1">
      <c r="A243" s="136"/>
      <c r="B243" s="136" t="s">
        <v>48</v>
      </c>
      <c r="C243" s="295"/>
      <c r="D243" s="135" t="s">
        <v>41</v>
      </c>
      <c r="E243" s="137">
        <f>E244</f>
        <v>95398</v>
      </c>
      <c r="F243" s="137">
        <f>F244</f>
        <v>0</v>
      </c>
      <c r="G243" s="138" t="s">
        <v>307</v>
      </c>
    </row>
    <row r="244" spans="1:7" s="1" customFormat="1" ht="24" customHeight="1">
      <c r="A244" s="84"/>
      <c r="B244" s="84"/>
      <c r="C244" s="161">
        <v>4300</v>
      </c>
      <c r="D244" s="173" t="s">
        <v>164</v>
      </c>
      <c r="E244" s="86">
        <v>95398</v>
      </c>
      <c r="F244" s="86"/>
      <c r="G244" s="133"/>
    </row>
    <row r="245" spans="1:7" ht="36.75" customHeight="1">
      <c r="A245" s="88" t="s">
        <v>215</v>
      </c>
      <c r="B245" s="88"/>
      <c r="C245" s="178"/>
      <c r="D245" s="280" t="s">
        <v>229</v>
      </c>
      <c r="E245" s="91">
        <f>E246+E248+E250+E252</f>
        <v>450000</v>
      </c>
      <c r="F245" s="91">
        <f>F246+F248+F250+F252</f>
        <v>69328</v>
      </c>
      <c r="G245" s="125">
        <f>F245/E245%</f>
        <v>15.406222222222222</v>
      </c>
    </row>
    <row r="246" spans="1:7" ht="24.75" customHeight="1">
      <c r="A246" s="84"/>
      <c r="B246" s="84" t="s">
        <v>230</v>
      </c>
      <c r="C246" s="161"/>
      <c r="D246" s="173" t="s">
        <v>231</v>
      </c>
      <c r="E246" s="86">
        <f>E247</f>
        <v>5000</v>
      </c>
      <c r="F246" s="86">
        <f>F247</f>
        <v>2400</v>
      </c>
      <c r="G246" s="125">
        <f>F246/E246%</f>
        <v>48</v>
      </c>
    </row>
    <row r="247" spans="1:7" ht="23.25" customHeight="1">
      <c r="A247" s="84"/>
      <c r="B247" s="84"/>
      <c r="C247" s="161" t="s">
        <v>212</v>
      </c>
      <c r="D247" s="173" t="s">
        <v>164</v>
      </c>
      <c r="E247" s="86">
        <v>5000</v>
      </c>
      <c r="F247" s="86">
        <v>2400</v>
      </c>
      <c r="G247" s="125"/>
    </row>
    <row r="248" spans="1:7" ht="30.75" customHeight="1">
      <c r="A248" s="84"/>
      <c r="B248" s="84" t="s">
        <v>232</v>
      </c>
      <c r="C248" s="161"/>
      <c r="D248" s="173" t="s">
        <v>233</v>
      </c>
      <c r="E248" s="86">
        <f>E249</f>
        <v>105000</v>
      </c>
      <c r="F248" s="86">
        <f>F249</f>
        <v>22134</v>
      </c>
      <c r="G248" s="216">
        <f>F248/E248%</f>
        <v>21.08</v>
      </c>
    </row>
    <row r="249" spans="1:7" ht="20.25" customHeight="1">
      <c r="A249" s="84"/>
      <c r="B249" s="84"/>
      <c r="C249" s="161">
        <v>4300</v>
      </c>
      <c r="D249" s="173" t="s">
        <v>164</v>
      </c>
      <c r="E249" s="86">
        <v>105000</v>
      </c>
      <c r="F249" s="86">
        <v>22134</v>
      </c>
      <c r="G249" s="125"/>
    </row>
    <row r="250" spans="1:7" ht="28.5" customHeight="1">
      <c r="A250" s="84"/>
      <c r="B250" s="84" t="s">
        <v>280</v>
      </c>
      <c r="C250" s="161"/>
      <c r="D250" s="173" t="s">
        <v>281</v>
      </c>
      <c r="E250" s="86">
        <f>E251</f>
        <v>180000</v>
      </c>
      <c r="F250" s="86">
        <f>F251</f>
        <v>0</v>
      </c>
      <c r="G250" s="125">
        <f>F250/E250%</f>
        <v>0</v>
      </c>
    </row>
    <row r="251" spans="1:7" ht="22.5" customHeight="1">
      <c r="A251" s="84"/>
      <c r="B251" s="84"/>
      <c r="C251" s="161">
        <v>4270</v>
      </c>
      <c r="D251" s="173" t="s">
        <v>164</v>
      </c>
      <c r="E251" s="86">
        <v>180000</v>
      </c>
      <c r="F251" s="86"/>
      <c r="G251" s="125"/>
    </row>
    <row r="252" spans="1:7" ht="24.75" customHeight="1">
      <c r="A252" s="84"/>
      <c r="B252" s="84" t="s">
        <v>234</v>
      </c>
      <c r="C252" s="161"/>
      <c r="D252" s="173" t="s">
        <v>41</v>
      </c>
      <c r="E252" s="86">
        <f>E253+E254</f>
        <v>160000</v>
      </c>
      <c r="F252" s="86">
        <f>F253+F254</f>
        <v>44794</v>
      </c>
      <c r="G252" s="125">
        <f>F252/E252%</f>
        <v>27.99625</v>
      </c>
    </row>
    <row r="253" spans="1:7" ht="71.25">
      <c r="A253" s="84"/>
      <c r="B253" s="84"/>
      <c r="C253" s="161">
        <v>2360</v>
      </c>
      <c r="D253" s="173" t="s">
        <v>350</v>
      </c>
      <c r="E253" s="86">
        <v>40000</v>
      </c>
      <c r="F253" s="86"/>
      <c r="G253" s="125"/>
    </row>
    <row r="254" spans="1:7" ht="24.75" customHeight="1">
      <c r="A254" s="84"/>
      <c r="B254" s="84"/>
      <c r="C254" s="161" t="s">
        <v>427</v>
      </c>
      <c r="D254" s="173" t="s">
        <v>164</v>
      </c>
      <c r="E254" s="86">
        <v>120000</v>
      </c>
      <c r="F254" s="86">
        <v>44794</v>
      </c>
      <c r="G254" s="125"/>
    </row>
    <row r="255" spans="1:7" ht="32.25" customHeight="1">
      <c r="A255" s="93" t="s">
        <v>95</v>
      </c>
      <c r="B255" s="93"/>
      <c r="C255" s="157"/>
      <c r="D255" s="280" t="s">
        <v>158</v>
      </c>
      <c r="E255" s="95">
        <f>E256</f>
        <v>100000</v>
      </c>
      <c r="F255" s="95">
        <f>F256</f>
        <v>58995</v>
      </c>
      <c r="G255" s="125">
        <f>F255/E255%</f>
        <v>58.995</v>
      </c>
    </row>
    <row r="256" spans="1:7" ht="27.75" customHeight="1">
      <c r="A256" s="84"/>
      <c r="B256" s="84" t="s">
        <v>116</v>
      </c>
      <c r="C256" s="156"/>
      <c r="D256" s="173" t="s">
        <v>117</v>
      </c>
      <c r="E256" s="86">
        <f>E257+E258</f>
        <v>100000</v>
      </c>
      <c r="F256" s="86">
        <f>F257+F258</f>
        <v>58995</v>
      </c>
      <c r="G256" s="216">
        <f>F256/E256%</f>
        <v>58.995</v>
      </c>
    </row>
    <row r="257" spans="1:7" ht="99" customHeight="1">
      <c r="A257" s="84"/>
      <c r="B257" s="84"/>
      <c r="C257" s="156">
        <v>2360</v>
      </c>
      <c r="D257" s="173" t="s">
        <v>350</v>
      </c>
      <c r="E257" s="86">
        <v>90000</v>
      </c>
      <c r="F257" s="86">
        <v>56795</v>
      </c>
      <c r="G257" s="133"/>
    </row>
    <row r="258" spans="1:7" ht="23.25" customHeight="1">
      <c r="A258" s="84"/>
      <c r="B258" s="84"/>
      <c r="C258" s="156" t="s">
        <v>388</v>
      </c>
      <c r="D258" s="173" t="s">
        <v>164</v>
      </c>
      <c r="E258" s="86">
        <v>10000</v>
      </c>
      <c r="F258" s="86">
        <v>2200</v>
      </c>
      <c r="G258" s="133"/>
    </row>
    <row r="259" spans="1:7" ht="23.25" customHeight="1">
      <c r="A259" s="93" t="s">
        <v>96</v>
      </c>
      <c r="B259" s="93"/>
      <c r="C259" s="157"/>
      <c r="D259" s="280" t="s">
        <v>266</v>
      </c>
      <c r="E259" s="95">
        <f>E260+E269</f>
        <v>1301785</v>
      </c>
      <c r="F259" s="95">
        <f>F260+F269</f>
        <v>358485.13</v>
      </c>
      <c r="G259" s="125">
        <f>F259/E259%</f>
        <v>27.53796748310973</v>
      </c>
    </row>
    <row r="260" spans="1:7" ht="21" customHeight="1">
      <c r="A260" s="136"/>
      <c r="B260" s="136" t="s">
        <v>155</v>
      </c>
      <c r="C260" s="156"/>
      <c r="D260" s="173" t="s">
        <v>156</v>
      </c>
      <c r="E260" s="137">
        <f>E261+E262+E264+E263+E265+E266+E267+E268</f>
        <v>1201785</v>
      </c>
      <c r="F260" s="137">
        <f>F261+F262+F264+F263+F265+F266+F267+F268</f>
        <v>273385.13</v>
      </c>
      <c r="G260" s="138">
        <f>F260/E260%</f>
        <v>22.748256135664864</v>
      </c>
    </row>
    <row r="261" spans="1:7" ht="21" customHeight="1">
      <c r="A261" s="136"/>
      <c r="B261" s="136"/>
      <c r="C261" s="156">
        <v>3020</v>
      </c>
      <c r="D261" s="173" t="s">
        <v>221</v>
      </c>
      <c r="E261" s="137">
        <v>4000</v>
      </c>
      <c r="F261" s="137">
        <v>343</v>
      </c>
      <c r="G261" s="138"/>
    </row>
    <row r="262" spans="1:7" ht="39" customHeight="1">
      <c r="A262" s="136"/>
      <c r="B262" s="136"/>
      <c r="C262" s="156">
        <v>4010</v>
      </c>
      <c r="D262" s="173" t="s">
        <v>162</v>
      </c>
      <c r="E262" s="137">
        <v>254800</v>
      </c>
      <c r="F262" s="137">
        <v>107541</v>
      </c>
      <c r="G262" s="138"/>
    </row>
    <row r="263" spans="1:7" ht="39" customHeight="1">
      <c r="A263" s="136"/>
      <c r="B263" s="136"/>
      <c r="C263" s="156">
        <v>4040</v>
      </c>
      <c r="D263" s="173" t="s">
        <v>173</v>
      </c>
      <c r="E263" s="137">
        <v>18666</v>
      </c>
      <c r="F263" s="137">
        <v>15738</v>
      </c>
      <c r="G263" s="138"/>
    </row>
    <row r="264" spans="1:7" ht="27" customHeight="1">
      <c r="A264" s="136"/>
      <c r="B264" s="136"/>
      <c r="C264" s="156" t="s">
        <v>213</v>
      </c>
      <c r="D264" s="173" t="s">
        <v>163</v>
      </c>
      <c r="E264" s="137">
        <v>58508</v>
      </c>
      <c r="F264" s="137">
        <v>22064</v>
      </c>
      <c r="G264" s="138"/>
    </row>
    <row r="265" spans="1:7" ht="21" customHeight="1">
      <c r="A265" s="136"/>
      <c r="B265" s="136"/>
      <c r="C265" s="156">
        <v>4170</v>
      </c>
      <c r="D265" s="173" t="s">
        <v>129</v>
      </c>
      <c r="E265" s="137">
        <v>10000</v>
      </c>
      <c r="F265" s="137">
        <v>500</v>
      </c>
      <c r="G265" s="138"/>
    </row>
    <row r="266" spans="1:7" ht="23.25" customHeight="1">
      <c r="A266" s="136"/>
      <c r="B266" s="136"/>
      <c r="C266" s="156" t="s">
        <v>193</v>
      </c>
      <c r="D266" s="173" t="s">
        <v>164</v>
      </c>
      <c r="E266" s="137">
        <v>305811</v>
      </c>
      <c r="F266" s="137">
        <v>127199.13</v>
      </c>
      <c r="G266" s="138"/>
    </row>
    <row r="267" spans="1:7" ht="33.75" customHeight="1">
      <c r="A267" s="136"/>
      <c r="B267" s="136"/>
      <c r="C267" s="156">
        <v>6050</v>
      </c>
      <c r="D267" s="173" t="s">
        <v>166</v>
      </c>
      <c r="E267" s="137">
        <v>350000</v>
      </c>
      <c r="F267" s="137"/>
      <c r="G267" s="138"/>
    </row>
    <row r="268" spans="1:7" ht="35.25" customHeight="1">
      <c r="A268" s="139"/>
      <c r="B268" s="139"/>
      <c r="C268" s="162">
        <v>6060</v>
      </c>
      <c r="D268" s="173" t="s">
        <v>167</v>
      </c>
      <c r="E268" s="140">
        <v>200000</v>
      </c>
      <c r="F268" s="140"/>
      <c r="G268" s="141"/>
    </row>
    <row r="269" spans="1:7" ht="36" customHeight="1">
      <c r="A269" s="84"/>
      <c r="B269" s="84" t="s">
        <v>118</v>
      </c>
      <c r="C269" s="156"/>
      <c r="D269" s="173" t="s">
        <v>267</v>
      </c>
      <c r="E269" s="86">
        <f>E270+E271</f>
        <v>100000</v>
      </c>
      <c r="F269" s="86">
        <f>F270+F271</f>
        <v>85100</v>
      </c>
      <c r="G269" s="216">
        <f>F269/E269%</f>
        <v>85.1</v>
      </c>
    </row>
    <row r="270" spans="1:7" ht="71.25">
      <c r="A270" s="84"/>
      <c r="B270" s="84"/>
      <c r="C270" s="156">
        <v>2360</v>
      </c>
      <c r="D270" s="173" t="s">
        <v>350</v>
      </c>
      <c r="E270" s="86">
        <v>90000</v>
      </c>
      <c r="F270" s="86">
        <v>83600</v>
      </c>
      <c r="G270" s="133"/>
    </row>
    <row r="271" spans="1:7" ht="25.5" customHeight="1">
      <c r="A271" s="84"/>
      <c r="B271" s="84"/>
      <c r="C271" s="156" t="s">
        <v>388</v>
      </c>
      <c r="D271" s="173" t="s">
        <v>164</v>
      </c>
      <c r="E271" s="86">
        <v>10000</v>
      </c>
      <c r="F271" s="86">
        <v>1500</v>
      </c>
      <c r="G271" s="133"/>
    </row>
    <row r="272" spans="1:7" ht="32.25" customHeight="1">
      <c r="A272" s="400" t="s">
        <v>34</v>
      </c>
      <c r="B272" s="401"/>
      <c r="C272" s="401"/>
      <c r="D272" s="401"/>
      <c r="E272" s="95">
        <f>E4+E12+E17+E31+E34+E39+E66+E91+E105+E109+E117+E168+E175+E200+E206+E245+E255+E259</f>
        <v>114797508</v>
      </c>
      <c r="F272" s="95">
        <f>F4+F12+F17+F31+F34+F39+F66+F91+F105+F109+F117+F168+F175+F200+F206+F245+F255+F259</f>
        <v>45024312.88</v>
      </c>
      <c r="G272" s="125">
        <f>F272/E272%</f>
        <v>39.22063611345988</v>
      </c>
    </row>
  </sheetData>
  <sheetProtection/>
  <mergeCells count="3">
    <mergeCell ref="A272:D272"/>
    <mergeCell ref="B2:G2"/>
    <mergeCell ref="E1:G1"/>
  </mergeCells>
  <printOptions horizontalCentered="1"/>
  <pageMargins left="0.66" right="0.66" top="0.9055118110236221" bottom="0.7874015748031497" header="0.5118110236220472" footer="0.5118110236220472"/>
  <pageSetup fitToHeight="8" horizontalDpi="600" verticalDpi="600" orientation="portrait" paperSize="9" scale="70" r:id="rId1"/>
  <headerFooter alignWithMargins="0">
    <oddFooter>&amp;CStrona &amp;P</oddFooter>
  </headerFooter>
  <rowBreaks count="1" manualBreakCount="1">
    <brk id="80" min="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81" t="s">
        <v>50</v>
      </c>
      <c r="G1" s="382"/>
    </row>
    <row r="2" spans="1:7" ht="107.25" customHeight="1">
      <c r="A2" s="380" t="s">
        <v>408</v>
      </c>
      <c r="B2" s="380"/>
      <c r="C2" s="380"/>
      <c r="D2" s="380"/>
      <c r="E2" s="380"/>
      <c r="F2" s="380"/>
      <c r="G2" s="380"/>
    </row>
    <row r="3" spans="1:7" s="76" customFormat="1" ht="30.7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7" ht="60">
      <c r="A4" s="6">
        <v>758</v>
      </c>
      <c r="B4" s="14" t="s">
        <v>54</v>
      </c>
      <c r="C4" s="6">
        <v>2920</v>
      </c>
      <c r="D4" s="5" t="s">
        <v>55</v>
      </c>
      <c r="E4" s="7">
        <v>21050444</v>
      </c>
      <c r="F4" s="7">
        <v>12954120</v>
      </c>
      <c r="G4" s="24">
        <f>F4/E4%</f>
        <v>61.53846446184223</v>
      </c>
    </row>
    <row r="5" spans="1:7" ht="64.5" customHeight="1">
      <c r="A5" s="16" t="s">
        <v>52</v>
      </c>
      <c r="B5" s="14" t="s">
        <v>105</v>
      </c>
      <c r="C5" s="6">
        <v>2920</v>
      </c>
      <c r="D5" s="5" t="s">
        <v>106</v>
      </c>
      <c r="E5" s="7">
        <v>5659638</v>
      </c>
      <c r="F5" s="7">
        <v>2829822</v>
      </c>
      <c r="G5" s="24">
        <f>F5/E5%</f>
        <v>50.000053006923764</v>
      </c>
    </row>
    <row r="6" spans="1:7" ht="26.25" customHeight="1">
      <c r="A6" s="388" t="s">
        <v>34</v>
      </c>
      <c r="B6" s="389"/>
      <c r="C6" s="389"/>
      <c r="D6" s="390"/>
      <c r="E6" s="72">
        <f>SUM(E4:E5)</f>
        <v>26710082</v>
      </c>
      <c r="F6" s="72">
        <f>SUM(F4:F5)</f>
        <v>15783942</v>
      </c>
      <c r="G6" s="79">
        <f>F6/E6%</f>
        <v>59.09357372994961</v>
      </c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K1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1.75390625" style="22" customWidth="1"/>
    <col min="8" max="16384" width="9.125" style="1" customWidth="1"/>
  </cols>
  <sheetData>
    <row r="1" spans="6:7" ht="39" customHeight="1">
      <c r="F1" s="391" t="s">
        <v>56</v>
      </c>
      <c r="G1" s="392"/>
    </row>
    <row r="2" spans="1:7" ht="118.5" customHeight="1">
      <c r="A2" s="380" t="s">
        <v>436</v>
      </c>
      <c r="B2" s="380"/>
      <c r="C2" s="380"/>
      <c r="D2" s="380"/>
      <c r="E2" s="380"/>
      <c r="F2" s="380"/>
      <c r="G2" s="380"/>
    </row>
    <row r="3" spans="1:7" ht="27.7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8" ht="31.5">
      <c r="A4" s="20">
        <v>600</v>
      </c>
      <c r="B4" s="20"/>
      <c r="C4" s="20"/>
      <c r="D4" s="73" t="s">
        <v>71</v>
      </c>
      <c r="E4" s="47">
        <f>E5+E6</f>
        <v>1968000</v>
      </c>
      <c r="F4" s="47">
        <f>F5+F6</f>
        <v>518000</v>
      </c>
      <c r="G4" s="23">
        <f>F4/E4%</f>
        <v>26.321138211382113</v>
      </c>
      <c r="H4" s="76"/>
    </row>
    <row r="5" spans="1:8" ht="30">
      <c r="A5" s="20"/>
      <c r="B5" s="209">
        <v>60014</v>
      </c>
      <c r="C5" s="209">
        <v>2710</v>
      </c>
      <c r="D5" s="210" t="s">
        <v>71</v>
      </c>
      <c r="E5" s="175">
        <v>500000</v>
      </c>
      <c r="F5" s="175"/>
      <c r="G5" s="23"/>
      <c r="H5" s="76"/>
    </row>
    <row r="6" spans="1:8" ht="30">
      <c r="A6" s="20"/>
      <c r="B6" s="209">
        <v>60014</v>
      </c>
      <c r="C6" s="209">
        <v>6300</v>
      </c>
      <c r="D6" s="210" t="s">
        <v>71</v>
      </c>
      <c r="E6" s="175">
        <v>1468000</v>
      </c>
      <c r="F6" s="175">
        <v>518000</v>
      </c>
      <c r="G6" s="23"/>
      <c r="H6" s="76"/>
    </row>
    <row r="7" spans="1:8" s="13" customFormat="1" ht="31.5">
      <c r="A7" s="25" t="s">
        <v>15</v>
      </c>
      <c r="B7" s="25"/>
      <c r="C7" s="20"/>
      <c r="D7" s="19" t="s">
        <v>16</v>
      </c>
      <c r="E7" s="18">
        <f>E8</f>
        <v>487500</v>
      </c>
      <c r="F7" s="18">
        <f>F8</f>
        <v>133163</v>
      </c>
      <c r="G7" s="23">
        <f>F7/E7%</f>
        <v>27.315487179487178</v>
      </c>
      <c r="H7" s="208"/>
    </row>
    <row r="8" spans="1:7" ht="45">
      <c r="A8" s="14"/>
      <c r="B8" s="14" t="s">
        <v>126</v>
      </c>
      <c r="C8" s="6">
        <v>2710</v>
      </c>
      <c r="D8" s="5" t="s">
        <v>127</v>
      </c>
      <c r="E8" s="7">
        <v>487500</v>
      </c>
      <c r="F8" s="7">
        <v>133163</v>
      </c>
      <c r="G8" s="24"/>
    </row>
    <row r="9" spans="1:11" s="13" customFormat="1" ht="26.25" customHeight="1">
      <c r="A9" s="386" t="s">
        <v>34</v>
      </c>
      <c r="B9" s="387"/>
      <c r="C9" s="387"/>
      <c r="D9" s="387"/>
      <c r="E9" s="18">
        <f>E4+E7</f>
        <v>2455500</v>
      </c>
      <c r="F9" s="18">
        <f>F4+F7</f>
        <v>651163</v>
      </c>
      <c r="G9" s="23">
        <f>F9/E9%</f>
        <v>26.51855019344329</v>
      </c>
      <c r="K9" s="233"/>
    </row>
    <row r="10" spans="1:7" ht="15">
      <c r="A10" s="30"/>
      <c r="B10" s="30"/>
      <c r="C10" s="31"/>
      <c r="D10" s="32"/>
      <c r="E10" s="33"/>
      <c r="F10" s="33"/>
      <c r="G10" s="34"/>
    </row>
  </sheetData>
  <sheetProtection/>
  <mergeCells count="3">
    <mergeCell ref="F1:G1"/>
    <mergeCell ref="A2:G2"/>
    <mergeCell ref="A9:D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81" t="s">
        <v>68</v>
      </c>
      <c r="G1" s="382"/>
    </row>
    <row r="2" spans="1:7" ht="141.75" customHeight="1">
      <c r="A2" s="380" t="s">
        <v>409</v>
      </c>
      <c r="B2" s="380"/>
      <c r="C2" s="380"/>
      <c r="D2" s="380"/>
      <c r="E2" s="380"/>
      <c r="F2" s="380"/>
      <c r="G2" s="380"/>
    </row>
    <row r="3" spans="1:7" ht="15.75">
      <c r="A3" s="199" t="s">
        <v>1</v>
      </c>
      <c r="B3" s="199" t="s">
        <v>2</v>
      </c>
      <c r="C3" s="199" t="s">
        <v>3</v>
      </c>
      <c r="D3" s="199" t="s">
        <v>4</v>
      </c>
      <c r="E3" s="199" t="s">
        <v>5</v>
      </c>
      <c r="F3" s="199" t="s">
        <v>6</v>
      </c>
      <c r="G3" s="199" t="s">
        <v>7</v>
      </c>
    </row>
    <row r="4" spans="1:7" ht="21" customHeight="1">
      <c r="A4" s="25" t="s">
        <v>102</v>
      </c>
      <c r="B4" s="25"/>
      <c r="C4" s="20"/>
      <c r="D4" s="17" t="s">
        <v>103</v>
      </c>
      <c r="E4" s="18">
        <f>+E5+E6</f>
        <v>788837</v>
      </c>
      <c r="F4" s="18">
        <f>+F5+F6</f>
        <v>415282</v>
      </c>
      <c r="G4" s="23">
        <f>F4/E4%</f>
        <v>52.64484297770009</v>
      </c>
    </row>
    <row r="5" spans="1:7" s="13" customFormat="1" ht="30">
      <c r="A5" s="6"/>
      <c r="B5" s="14" t="s">
        <v>104</v>
      </c>
      <c r="C5" s="6">
        <v>2320</v>
      </c>
      <c r="D5" s="5" t="s">
        <v>42</v>
      </c>
      <c r="E5" s="7">
        <v>190997</v>
      </c>
      <c r="F5" s="7">
        <v>51098</v>
      </c>
      <c r="G5" s="6"/>
    </row>
    <row r="6" spans="1:7" ht="21" customHeight="1">
      <c r="A6" s="16"/>
      <c r="B6" s="14" t="s">
        <v>114</v>
      </c>
      <c r="C6" s="6">
        <v>2320</v>
      </c>
      <c r="D6" s="5" t="s">
        <v>43</v>
      </c>
      <c r="E6" s="7">
        <v>597840</v>
      </c>
      <c r="F6" s="7">
        <v>364184</v>
      </c>
      <c r="G6" s="24"/>
    </row>
    <row r="7" spans="1:7" s="13" customFormat="1" ht="15.75" hidden="1">
      <c r="A7" s="25"/>
      <c r="B7" s="14"/>
      <c r="C7" s="6"/>
      <c r="D7" s="5"/>
      <c r="E7" s="7"/>
      <c r="F7" s="7"/>
      <c r="G7" s="23"/>
    </row>
    <row r="8" spans="1:7" ht="15" hidden="1">
      <c r="A8" s="14"/>
      <c r="B8" s="14"/>
      <c r="C8" s="6"/>
      <c r="D8" s="5"/>
      <c r="E8" s="7"/>
      <c r="F8" s="7"/>
      <c r="G8" s="24"/>
    </row>
    <row r="9" spans="1:7" ht="15" hidden="1">
      <c r="A9" s="14"/>
      <c r="B9" s="14"/>
      <c r="C9" s="6"/>
      <c r="D9" s="5"/>
      <c r="E9" s="7"/>
      <c r="F9" s="7"/>
      <c r="G9" s="24"/>
    </row>
    <row r="10" spans="1:7" ht="15" hidden="1">
      <c r="A10" s="14"/>
      <c r="B10" s="14"/>
      <c r="C10" s="6"/>
      <c r="D10" s="5"/>
      <c r="E10" s="7"/>
      <c r="F10" s="7"/>
      <c r="G10" s="24"/>
    </row>
    <row r="11" spans="1:7" s="13" customFormat="1" ht="15.75" hidden="1">
      <c r="A11" s="25"/>
      <c r="B11" s="14"/>
      <c r="C11" s="6"/>
      <c r="D11" s="5"/>
      <c r="E11" s="7"/>
      <c r="F11" s="7"/>
      <c r="G11" s="23"/>
    </row>
    <row r="12" spans="1:7" ht="20.25" customHeight="1" hidden="1">
      <c r="A12" s="14"/>
      <c r="B12" s="14"/>
      <c r="C12" s="6"/>
      <c r="D12" s="5"/>
      <c r="E12" s="7"/>
      <c r="F12" s="7"/>
      <c r="G12" s="24"/>
    </row>
    <row r="13" spans="1:7" s="13" customFormat="1" ht="26.25" customHeight="1">
      <c r="A13" s="386" t="s">
        <v>34</v>
      </c>
      <c r="B13" s="387"/>
      <c r="C13" s="387"/>
      <c r="D13" s="387"/>
      <c r="E13" s="18">
        <f>E4</f>
        <v>788837</v>
      </c>
      <c r="F13" s="18">
        <f>F4</f>
        <v>415282</v>
      </c>
      <c r="G13" s="23">
        <f>F13/E13%</f>
        <v>52.64484297770009</v>
      </c>
    </row>
    <row r="14" spans="1:7" ht="15">
      <c r="A14" s="30"/>
      <c r="B14" s="30"/>
      <c r="C14" s="31"/>
      <c r="D14" s="32"/>
      <c r="E14" s="33"/>
      <c r="F14" s="33"/>
      <c r="G14" s="34"/>
    </row>
  </sheetData>
  <sheetProtection/>
  <mergeCells count="3">
    <mergeCell ref="F1:G1"/>
    <mergeCell ref="A2:G2"/>
    <mergeCell ref="A13:D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81" t="s">
        <v>79</v>
      </c>
      <c r="G1" s="382"/>
    </row>
    <row r="2" spans="1:7" ht="141.75" customHeight="1">
      <c r="A2" s="380" t="s">
        <v>410</v>
      </c>
      <c r="B2" s="380"/>
      <c r="C2" s="380"/>
      <c r="D2" s="380"/>
      <c r="E2" s="380"/>
      <c r="F2" s="380"/>
      <c r="G2" s="380"/>
    </row>
    <row r="3" spans="1:7" ht="15.75">
      <c r="A3" s="199" t="s">
        <v>1</v>
      </c>
      <c r="B3" s="199" t="s">
        <v>2</v>
      </c>
      <c r="C3" s="199" t="s">
        <v>3</v>
      </c>
      <c r="D3" s="199" t="s">
        <v>4</v>
      </c>
      <c r="E3" s="199" t="s">
        <v>5</v>
      </c>
      <c r="F3" s="199" t="s">
        <v>6</v>
      </c>
      <c r="G3" s="199" t="s">
        <v>7</v>
      </c>
    </row>
    <row r="4" spans="1:7" s="76" customFormat="1" ht="31.5" customHeight="1">
      <c r="A4" s="25" t="s">
        <v>15</v>
      </c>
      <c r="B4" s="25"/>
      <c r="C4" s="20"/>
      <c r="D4" s="39" t="s">
        <v>16</v>
      </c>
      <c r="E4" s="18">
        <f>+E5+E11</f>
        <v>13801</v>
      </c>
      <c r="F4" s="18">
        <f>+F5+F11</f>
        <v>10062</v>
      </c>
      <c r="G4" s="23">
        <f>F4/E4%</f>
        <v>72.90776030722412</v>
      </c>
    </row>
    <row r="5" spans="1:7" ht="45">
      <c r="A5" s="6"/>
      <c r="B5" s="14" t="s">
        <v>126</v>
      </c>
      <c r="C5" s="6">
        <v>2339</v>
      </c>
      <c r="D5" s="5" t="s">
        <v>127</v>
      </c>
      <c r="E5" s="7">
        <v>13801</v>
      </c>
      <c r="F5" s="7">
        <v>10062</v>
      </c>
      <c r="G5" s="6"/>
    </row>
    <row r="6" spans="1:7" s="13" customFormat="1" ht="15.75" hidden="1">
      <c r="A6" s="25"/>
      <c r="B6" s="14"/>
      <c r="C6" s="6"/>
      <c r="D6" s="5"/>
      <c r="E6" s="7"/>
      <c r="F6" s="7"/>
      <c r="G6" s="23"/>
    </row>
    <row r="7" spans="1:7" ht="15" hidden="1">
      <c r="A7" s="14"/>
      <c r="B7" s="14"/>
      <c r="C7" s="6"/>
      <c r="D7" s="5"/>
      <c r="E7" s="7"/>
      <c r="F7" s="7"/>
      <c r="G7" s="24"/>
    </row>
    <row r="8" spans="1:7" ht="15" hidden="1">
      <c r="A8" s="14"/>
      <c r="B8" s="14"/>
      <c r="C8" s="6"/>
      <c r="D8" s="5"/>
      <c r="E8" s="7"/>
      <c r="F8" s="7"/>
      <c r="G8" s="24"/>
    </row>
    <row r="9" spans="1:7" ht="15" hidden="1">
      <c r="A9" s="14"/>
      <c r="B9" s="14"/>
      <c r="C9" s="6"/>
      <c r="D9" s="5"/>
      <c r="E9" s="7"/>
      <c r="F9" s="7"/>
      <c r="G9" s="24"/>
    </row>
    <row r="10" spans="1:7" s="13" customFormat="1" ht="15.75" hidden="1">
      <c r="A10" s="25"/>
      <c r="B10" s="14"/>
      <c r="C10" s="6"/>
      <c r="D10" s="5"/>
      <c r="E10" s="7"/>
      <c r="F10" s="7"/>
      <c r="G10" s="23"/>
    </row>
    <row r="11" spans="1:7" ht="20.25" customHeight="1" hidden="1">
      <c r="A11" s="14"/>
      <c r="B11" s="14"/>
      <c r="C11" s="6"/>
      <c r="D11" s="5"/>
      <c r="E11" s="7"/>
      <c r="F11" s="7"/>
      <c r="G11" s="24"/>
    </row>
    <row r="12" spans="1:7" s="13" customFormat="1" ht="26.25" customHeight="1">
      <c r="A12" s="386" t="s">
        <v>34</v>
      </c>
      <c r="B12" s="387"/>
      <c r="C12" s="387"/>
      <c r="D12" s="387"/>
      <c r="E12" s="18">
        <f>E4</f>
        <v>13801</v>
      </c>
      <c r="F12" s="18">
        <f>F4</f>
        <v>10062</v>
      </c>
      <c r="G12" s="23">
        <f>F12/E12%</f>
        <v>72.90776030722412</v>
      </c>
    </row>
    <row r="13" spans="1:7" ht="15">
      <c r="A13" s="30"/>
      <c r="B13" s="30"/>
      <c r="C13" s="31"/>
      <c r="D13" s="32"/>
      <c r="E13" s="33"/>
      <c r="F13" s="33"/>
      <c r="G13" s="34"/>
    </row>
  </sheetData>
  <sheetProtection/>
  <mergeCells count="3">
    <mergeCell ref="F1:G1"/>
    <mergeCell ref="A2:G2"/>
    <mergeCell ref="A12:D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2:G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125" style="0" customWidth="1"/>
    <col min="3" max="3" width="8.125" style="0" customWidth="1"/>
    <col min="4" max="4" width="27.125" style="0" customWidth="1"/>
    <col min="5" max="6" width="14.875" style="0" bestFit="1" customWidth="1"/>
    <col min="7" max="7" width="13.375" style="0" bestFit="1" customWidth="1"/>
  </cols>
  <sheetData>
    <row r="2" spans="1:7" ht="49.5" customHeight="1">
      <c r="A2" s="1"/>
      <c r="B2" s="1"/>
      <c r="C2" s="1"/>
      <c r="D2" s="1"/>
      <c r="E2" s="1"/>
      <c r="F2" s="381" t="s">
        <v>261</v>
      </c>
      <c r="G2" s="382"/>
    </row>
    <row r="3" spans="1:7" ht="111" customHeight="1">
      <c r="A3" s="393" t="s">
        <v>437</v>
      </c>
      <c r="B3" s="393"/>
      <c r="C3" s="393"/>
      <c r="D3" s="393"/>
      <c r="E3" s="393"/>
      <c r="F3" s="393"/>
      <c r="G3" s="393"/>
    </row>
    <row r="4" spans="1:7" s="172" customFormat="1" ht="28.5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</row>
    <row r="5" spans="1:7" ht="24.75" customHeight="1">
      <c r="A5" s="25" t="s">
        <v>102</v>
      </c>
      <c r="B5" s="25"/>
      <c r="C5" s="20"/>
      <c r="D5" s="17" t="s">
        <v>103</v>
      </c>
      <c r="E5" s="18">
        <f>E6+E7</f>
        <v>422213</v>
      </c>
      <c r="F5" s="18">
        <f>F6+F7</f>
        <v>247841</v>
      </c>
      <c r="G5" s="23">
        <f>F5/E5%</f>
        <v>58.70046635229138</v>
      </c>
    </row>
    <row r="6" spans="1:7" ht="39.75" customHeight="1">
      <c r="A6" s="25"/>
      <c r="B6" s="56" t="s">
        <v>104</v>
      </c>
      <c r="C6" s="209">
        <v>2900</v>
      </c>
      <c r="D6" s="210" t="s">
        <v>411</v>
      </c>
      <c r="E6" s="57">
        <v>229736</v>
      </c>
      <c r="F6" s="57">
        <v>132717</v>
      </c>
      <c r="G6" s="23"/>
    </row>
    <row r="7" spans="1:7" ht="27.75" customHeight="1">
      <c r="A7" s="6"/>
      <c r="B7" s="14" t="s">
        <v>114</v>
      </c>
      <c r="C7" s="6">
        <v>2900</v>
      </c>
      <c r="D7" s="5" t="s">
        <v>43</v>
      </c>
      <c r="E7" s="7">
        <v>192477</v>
      </c>
      <c r="F7" s="7">
        <v>115124</v>
      </c>
      <c r="G7" s="23"/>
    </row>
    <row r="8" spans="1:7" ht="26.25" customHeight="1">
      <c r="A8" s="386" t="s">
        <v>34</v>
      </c>
      <c r="B8" s="387"/>
      <c r="C8" s="387"/>
      <c r="D8" s="387"/>
      <c r="E8" s="18">
        <f>E5</f>
        <v>422213</v>
      </c>
      <c r="F8" s="18">
        <f>F5</f>
        <v>247841</v>
      </c>
      <c r="G8" s="23">
        <f>F8/E8%</f>
        <v>58.70046635229138</v>
      </c>
    </row>
  </sheetData>
  <sheetProtection/>
  <mergeCells count="3">
    <mergeCell ref="F2:G2"/>
    <mergeCell ref="A3:G3"/>
    <mergeCell ref="A8:D8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K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240" t="s">
        <v>237</v>
      </c>
      <c r="G1" s="240"/>
    </row>
    <row r="2" spans="1:7" ht="141.75" customHeight="1">
      <c r="A2" s="394" t="s">
        <v>412</v>
      </c>
      <c r="B2" s="394"/>
      <c r="C2" s="394"/>
      <c r="D2" s="394"/>
      <c r="E2" s="394"/>
      <c r="F2" s="394"/>
      <c r="G2" s="394"/>
    </row>
    <row r="3" spans="1:11" s="76" customFormat="1" ht="42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K3" s="76" t="s">
        <v>315</v>
      </c>
    </row>
    <row r="4" spans="1:7" s="76" customFormat="1" ht="15.75">
      <c r="A4" s="25" t="s">
        <v>35</v>
      </c>
      <c r="B4" s="25"/>
      <c r="C4" s="20"/>
      <c r="D4" s="19" t="s">
        <v>69</v>
      </c>
      <c r="E4" s="18">
        <f>E5</f>
        <v>51000</v>
      </c>
      <c r="F4" s="18">
        <f>F5</f>
        <v>24182</v>
      </c>
      <c r="G4" s="23">
        <f>F4/E4%</f>
        <v>47.4156862745098</v>
      </c>
    </row>
    <row r="5" spans="1:7" ht="28.5" customHeight="1">
      <c r="A5" s="6"/>
      <c r="B5" s="14" t="s">
        <v>111</v>
      </c>
      <c r="C5" s="6">
        <v>2460</v>
      </c>
      <c r="D5" s="5" t="s">
        <v>112</v>
      </c>
      <c r="E5" s="7">
        <v>51000</v>
      </c>
      <c r="F5" s="7">
        <v>24182</v>
      </c>
      <c r="G5" s="23"/>
    </row>
    <row r="6" spans="1:7" s="13" customFormat="1" ht="26.25" customHeight="1">
      <c r="A6" s="395" t="s">
        <v>34</v>
      </c>
      <c r="B6" s="372"/>
      <c r="C6" s="372"/>
      <c r="D6" s="373"/>
      <c r="E6" s="18">
        <f>E4</f>
        <v>51000</v>
      </c>
      <c r="F6" s="18">
        <f>F4</f>
        <v>24182</v>
      </c>
      <c r="G6" s="23">
        <f>F6/E6%</f>
        <v>47.4156862745098</v>
      </c>
    </row>
    <row r="7" spans="1:7" ht="15">
      <c r="A7" s="30"/>
      <c r="B7" s="30"/>
      <c r="C7" s="31"/>
      <c r="D7" s="32"/>
      <c r="E7" s="33"/>
      <c r="F7" s="33"/>
      <c r="G7" s="34"/>
    </row>
  </sheetData>
  <sheetProtection/>
  <mergeCells count="2">
    <mergeCell ref="A2:G2"/>
    <mergeCell ref="A6:D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9.875" style="0" bestFit="1" customWidth="1"/>
    <col min="2" max="2" width="12.375" style="0" bestFit="1" customWidth="1"/>
    <col min="3" max="3" width="11.1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74" t="s">
        <v>175</v>
      </c>
      <c r="G1" s="375"/>
    </row>
    <row r="2" spans="1:7" ht="116.25" customHeight="1" thickBot="1">
      <c r="A2" s="380" t="s">
        <v>413</v>
      </c>
      <c r="B2" s="380"/>
      <c r="C2" s="380"/>
      <c r="D2" s="380"/>
      <c r="E2" s="380"/>
      <c r="F2" s="380"/>
      <c r="G2" s="380"/>
    </row>
    <row r="3" spans="1:7" s="172" customFormat="1" ht="30.75" customHeight="1">
      <c r="A3" s="231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192" t="s">
        <v>7</v>
      </c>
    </row>
    <row r="4" spans="1:7" ht="22.5" customHeight="1">
      <c r="A4" s="47">
        <v>710</v>
      </c>
      <c r="B4" s="47"/>
      <c r="C4" s="47"/>
      <c r="D4" s="39" t="s">
        <v>16</v>
      </c>
      <c r="E4" s="47">
        <f>E6+E5</f>
        <v>136809</v>
      </c>
      <c r="F4" s="47">
        <f>F6+F5</f>
        <v>49060</v>
      </c>
      <c r="G4" s="193">
        <f>F4/E4%</f>
        <v>35.86021387481818</v>
      </c>
    </row>
    <row r="5" spans="1:7" ht="43.5" customHeight="1">
      <c r="A5" s="47"/>
      <c r="B5" s="56">
        <v>71012</v>
      </c>
      <c r="C5" s="56">
        <v>2008</v>
      </c>
      <c r="D5" s="27" t="s">
        <v>127</v>
      </c>
      <c r="E5" s="175">
        <v>116288</v>
      </c>
      <c r="F5" s="175">
        <v>41701</v>
      </c>
      <c r="G5" s="211"/>
    </row>
    <row r="6" spans="1:7" ht="48.75" customHeight="1">
      <c r="A6" s="175"/>
      <c r="B6" s="56" t="s">
        <v>126</v>
      </c>
      <c r="C6" s="56" t="s">
        <v>207</v>
      </c>
      <c r="D6" s="27" t="s">
        <v>127</v>
      </c>
      <c r="E6" s="175">
        <v>20521</v>
      </c>
      <c r="F6" s="175">
        <v>7359</v>
      </c>
      <c r="G6" s="193"/>
    </row>
    <row r="7" spans="1:7" ht="21" customHeight="1">
      <c r="A7" s="197">
        <v>801</v>
      </c>
      <c r="B7" s="198"/>
      <c r="C7" s="198"/>
      <c r="D7" s="214" t="s">
        <v>39</v>
      </c>
      <c r="E7" s="197">
        <f>E8+E9</f>
        <v>697033</v>
      </c>
      <c r="F7" s="197">
        <f>F8+F9</f>
        <v>337895</v>
      </c>
      <c r="G7" s="193">
        <f>F7/E7%</f>
        <v>48.476184054413494</v>
      </c>
    </row>
    <row r="8" spans="1:7" ht="30">
      <c r="A8" s="194"/>
      <c r="B8" s="195" t="s">
        <v>150</v>
      </c>
      <c r="C8" s="195" t="s">
        <v>218</v>
      </c>
      <c r="D8" s="196" t="s">
        <v>151</v>
      </c>
      <c r="E8" s="194">
        <v>592478</v>
      </c>
      <c r="F8" s="194">
        <v>236256</v>
      </c>
      <c r="G8" s="194"/>
    </row>
    <row r="9" spans="1:7" ht="30">
      <c r="A9" s="194"/>
      <c r="B9" s="195" t="s">
        <v>150</v>
      </c>
      <c r="C9" s="195" t="s">
        <v>207</v>
      </c>
      <c r="D9" s="196" t="s">
        <v>151</v>
      </c>
      <c r="E9" s="194">
        <v>104555</v>
      </c>
      <c r="F9" s="194">
        <v>101639</v>
      </c>
      <c r="G9" s="194"/>
    </row>
    <row r="10" spans="1:7" ht="20.25" customHeight="1">
      <c r="A10" s="376" t="s">
        <v>34</v>
      </c>
      <c r="B10" s="377"/>
      <c r="C10" s="377"/>
      <c r="D10" s="378"/>
      <c r="E10" s="72">
        <f>E4+E7</f>
        <v>833842</v>
      </c>
      <c r="F10" s="72">
        <f>F4+F7</f>
        <v>386955</v>
      </c>
      <c r="G10" s="148">
        <f>F10/E10%</f>
        <v>46.406273610588094</v>
      </c>
    </row>
    <row r="11" spans="1:7" ht="15">
      <c r="A11" s="104"/>
      <c r="B11" s="30"/>
      <c r="C11" s="31"/>
      <c r="D11" s="32"/>
      <c r="E11" s="33"/>
      <c r="F11" s="33"/>
      <c r="G11" s="34"/>
    </row>
    <row r="12" spans="1:7" ht="15.75">
      <c r="A12" s="105"/>
      <c r="B12" s="106"/>
      <c r="C12" s="63"/>
      <c r="D12" s="107"/>
      <c r="E12" s="108"/>
      <c r="F12" s="108"/>
      <c r="G12" s="102"/>
    </row>
    <row r="13" spans="1:7" ht="15">
      <c r="A13" s="30"/>
      <c r="B13" s="30"/>
      <c r="C13" s="31"/>
      <c r="D13" s="32"/>
      <c r="E13" s="33"/>
      <c r="F13" s="33"/>
      <c r="G13" s="34"/>
    </row>
    <row r="14" spans="1:7" ht="15.75">
      <c r="A14" s="106"/>
      <c r="B14" s="106"/>
      <c r="C14" s="63"/>
      <c r="D14" s="109"/>
      <c r="E14" s="108"/>
      <c r="F14" s="108"/>
      <c r="G14" s="102"/>
    </row>
    <row r="15" spans="1:7" ht="15">
      <c r="A15" s="30"/>
      <c r="B15" s="30"/>
      <c r="C15" s="31"/>
      <c r="D15" s="32"/>
      <c r="E15" s="33"/>
      <c r="F15" s="33"/>
      <c r="G15" s="34"/>
    </row>
    <row r="16" spans="1:7" ht="15.75">
      <c r="A16" s="106"/>
      <c r="B16" s="106"/>
      <c r="C16" s="63"/>
      <c r="D16" s="109"/>
      <c r="E16" s="108"/>
      <c r="F16" s="108"/>
      <c r="G16" s="102"/>
    </row>
    <row r="17" spans="1:7" ht="15">
      <c r="A17" s="30"/>
      <c r="B17" s="30"/>
      <c r="C17" s="31"/>
      <c r="D17" s="32"/>
      <c r="E17" s="33"/>
      <c r="F17" s="33"/>
      <c r="G17" s="34"/>
    </row>
    <row r="18" spans="1:7" ht="15">
      <c r="A18" s="30"/>
      <c r="B18" s="30"/>
      <c r="C18" s="31"/>
      <c r="D18" s="32"/>
      <c r="E18" s="33"/>
      <c r="F18" s="33"/>
      <c r="G18" s="34"/>
    </row>
    <row r="19" spans="1:7" ht="15">
      <c r="A19" s="30"/>
      <c r="B19" s="30"/>
      <c r="C19" s="31"/>
      <c r="D19" s="32"/>
      <c r="E19" s="33"/>
      <c r="F19" s="33"/>
      <c r="G19" s="34"/>
    </row>
    <row r="20" spans="1:7" ht="15.75">
      <c r="A20" s="106"/>
      <c r="B20" s="106"/>
      <c r="C20" s="63"/>
      <c r="D20" s="107"/>
      <c r="E20" s="108"/>
      <c r="F20" s="108"/>
      <c r="G20" s="102"/>
    </row>
    <row r="21" spans="1:7" ht="15">
      <c r="A21" s="30"/>
      <c r="B21" s="30"/>
      <c r="C21" s="31"/>
      <c r="D21" s="32"/>
      <c r="E21" s="33"/>
      <c r="F21" s="33"/>
      <c r="G21" s="34"/>
    </row>
    <row r="22" spans="1:7" ht="15.75">
      <c r="A22" s="106"/>
      <c r="B22" s="110"/>
      <c r="C22" s="110"/>
      <c r="D22" s="110"/>
      <c r="E22" s="108"/>
      <c r="F22" s="108"/>
      <c r="G22" s="102"/>
    </row>
    <row r="23" spans="1:7" ht="12.75">
      <c r="A23" s="111"/>
      <c r="B23" s="111"/>
      <c r="C23" s="111"/>
      <c r="D23" s="111"/>
      <c r="E23" s="112"/>
      <c r="F23" s="112"/>
      <c r="G23" s="112"/>
    </row>
  </sheetData>
  <sheetProtection/>
  <mergeCells count="3">
    <mergeCell ref="F1:G1"/>
    <mergeCell ref="A2:G2"/>
    <mergeCell ref="A10:D10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mdomagala</cp:lastModifiedBy>
  <cp:lastPrinted>2015-08-27T13:25:10Z</cp:lastPrinted>
  <dcterms:created xsi:type="dcterms:W3CDTF">2003-08-04T12:32:57Z</dcterms:created>
  <dcterms:modified xsi:type="dcterms:W3CDTF">2015-08-28T08:04:09Z</dcterms:modified>
  <cp:category/>
  <cp:version/>
  <cp:contentType/>
  <cp:contentStatus/>
</cp:coreProperties>
</file>