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12" activeTab="14"/>
  </bookViews>
  <sheets>
    <sheet name="Zał.nr 1" sheetId="1" r:id="rId1"/>
    <sheet name="Zał.nr 2" sheetId="2" r:id="rId2"/>
    <sheet name="Zał.nr 3" sheetId="3" r:id="rId3"/>
    <sheet name="Zał.nr 4. " sheetId="4" r:id="rId4"/>
    <sheet name="zał.nr 5" sheetId="5" r:id="rId5"/>
    <sheet name="zał nr 6" sheetId="6" r:id="rId6"/>
    <sheet name="zał. nr 7." sheetId="7" r:id="rId7"/>
    <sheet name="zał. nr 8." sheetId="8" r:id="rId8"/>
    <sheet name="zał.nr 9" sheetId="9" r:id="rId9"/>
    <sheet name="zał.nr 10." sheetId="10" r:id="rId10"/>
    <sheet name="zał. nr 11" sheetId="11" r:id="rId11"/>
    <sheet name="zał.nr 12" sheetId="12" r:id="rId12"/>
    <sheet name="zał.nr 13." sheetId="13" r:id="rId13"/>
    <sheet name=" zał.nr 14" sheetId="14" r:id="rId14"/>
    <sheet name="zał.nr15" sheetId="15" r:id="rId15"/>
    <sheet name="zał. nr 16" sheetId="16" r:id="rId16"/>
    <sheet name="zał. 17" sheetId="17" r:id="rId17"/>
    <sheet name="zał.nr 18." sheetId="18" r:id="rId18"/>
    <sheet name="zał.nr19." sheetId="19" r:id="rId19"/>
    <sheet name="zał nr 20" sheetId="20" r:id="rId20"/>
    <sheet name="zał.nr 21" sheetId="21" r:id="rId21"/>
    <sheet name="zał. nr 22" sheetId="22" r:id="rId22"/>
  </sheets>
  <definedNames>
    <definedName name="_xlnm.Print_Area" localSheetId="16">'zał. 17'!$A$1:$G$29</definedName>
    <definedName name="_xlnm.Print_Area" localSheetId="10">'zał. nr 11'!$A$1:$G$31</definedName>
    <definedName name="_xlnm.Print_Area" localSheetId="15">'zał. nr 16'!$A$1:$G$41</definedName>
    <definedName name="_xlnm.Print_Area" localSheetId="21">'zał. nr 22'!$A$1:$H$268</definedName>
    <definedName name="_xlnm.Print_Area" localSheetId="0">'Zał.nr 1'!$A$1:$G$26</definedName>
    <definedName name="_xlnm.Print_Area" localSheetId="12">'zał.nr 13.'!$A$1:$G$132</definedName>
    <definedName name="_xlnm.Print_Area" localSheetId="1">'Zał.nr 2'!$A$1:$G$11</definedName>
    <definedName name="_xlnm.Print_Area" localSheetId="20">'zał.nr 21'!$A$1:$G$44</definedName>
    <definedName name="_xlnm.Print_Area" localSheetId="2">'Zał.nr 3'!$A$1:$G$17</definedName>
    <definedName name="_xlnm.Print_Area" localSheetId="3">'Zał.nr 4. '!$A$1:$G$11</definedName>
    <definedName name="_xlnm.Print_Area" localSheetId="14">'zał.nr15'!$A$1:$G$108</definedName>
  </definedNames>
  <calcPr fullCalcOnLoad="1"/>
</workbook>
</file>

<file path=xl/comments13.xml><?xml version="1.0" encoding="utf-8"?>
<comments xmlns="http://schemas.openxmlformats.org/spreadsheetml/2006/main">
  <authors>
    <author>ESZ</author>
  </authors>
  <commentList>
    <comment ref="G126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  <comment ref="G121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<sst xmlns="http://schemas.openxmlformats.org/spreadsheetml/2006/main" count="1600" uniqueCount="451">
  <si>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</si>
  <si>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</si>
  <si>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</si>
  <si>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</si>
  <si>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</si>
  <si>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</si>
  <si>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</si>
  <si>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</si>
  <si>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</si>
  <si>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01005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</si>
  <si>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</si>
  <si>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</si>
  <si>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</si>
  <si>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</si>
  <si>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</si>
  <si>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</si>
  <si>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</si>
  <si>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71013</t>
  </si>
  <si>
    <t>Prace geodezyjno-kartograficzne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</si>
  <si>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</si>
  <si>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</si>
  <si>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</si>
  <si>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</si>
  <si>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</si>
  <si>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</si>
  <si>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</si>
  <si>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wojeódzkie</t>
  </si>
  <si>
    <t>75045</t>
  </si>
  <si>
    <t>Komisje poborowe</t>
  </si>
  <si>
    <t>851</t>
  </si>
  <si>
    <t>Ochrona zdrowia</t>
  </si>
  <si>
    <t>85156</t>
  </si>
  <si>
    <t>Skłkładki na ubezp.zdrowotne oraz świadcz.dla osób nieobjętych obowiązkiem ubezp.zdrowotnego</t>
  </si>
  <si>
    <t>853</t>
  </si>
  <si>
    <t>Opieka społeczna</t>
  </si>
  <si>
    <t>85318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</si>
  <si>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</si>
  <si>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</si>
  <si>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</si>
  <si>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</si>
  <si>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</si>
  <si>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</si>
  <si>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</si>
  <si>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</si>
  <si>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</si>
  <si>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</si>
  <si>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</si>
  <si>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</si>
  <si>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</si>
  <si>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</si>
  <si>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</si>
  <si>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</si>
  <si>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</si>
  <si>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</si>
  <si>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</si>
  <si>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</si>
  <si>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</si>
  <si>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</si>
  <si>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</si>
  <si>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</si>
  <si>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</si>
  <si>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</si>
  <si>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</si>
  <si>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</si>
  <si>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</si>
  <si>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</si>
  <si>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Dochody od osób prawnych, od osób fizycznych i od innych jednostek nie posiadających osobowości prawnej                                            - Wpływy z innych opłat stanowiących dochody jednostek samorządu terytorialnego na podstawie ustaw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</si>
  <si>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</si>
  <si>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</si>
  <si>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</si>
  <si>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</si>
  <si>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</si>
  <si>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</si>
  <si>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</si>
  <si>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</si>
  <si>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</si>
  <si>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</si>
  <si>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</si>
  <si>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</si>
  <si>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</si>
  <si>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</si>
  <si>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</si>
  <si>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</si>
  <si>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</si>
  <si>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</si>
  <si>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Urzędy wojewódzkie</t>
  </si>
  <si>
    <t>75019</t>
  </si>
  <si>
    <t>Rady powiatów</t>
  </si>
  <si>
    <t>75095</t>
  </si>
  <si>
    <t>80102</t>
  </si>
  <si>
    <t>80111</t>
  </si>
  <si>
    <t>Gimnazja specjalne</t>
  </si>
  <si>
    <t>80134</t>
  </si>
  <si>
    <t>Szkoły zawodowe specjalne</t>
  </si>
  <si>
    <t>85410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</si>
  <si>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</si>
  <si>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</si>
  <si>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</si>
  <si>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</si>
  <si>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</si>
  <si>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921</t>
  </si>
  <si>
    <t>926</t>
  </si>
  <si>
    <t>L.p.</t>
  </si>
  <si>
    <t xml:space="preserve">§ </t>
  </si>
  <si>
    <t>Wyszczególnienie</t>
  </si>
  <si>
    <t>1.</t>
  </si>
  <si>
    <t>2.</t>
  </si>
  <si>
    <t>Wydatki</t>
  </si>
  <si>
    <t>Załącznik nr 11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</si>
  <si>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</si>
  <si>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</si>
  <si>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</si>
  <si>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</si>
  <si>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</si>
  <si>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</si>
  <si>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852</t>
  </si>
  <si>
    <t>Pomoc społeczna</t>
  </si>
  <si>
    <t>85201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</si>
  <si>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</si>
  <si>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</si>
  <si>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</si>
  <si>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</si>
  <si>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</si>
  <si>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 xml:space="preserve">Administracja publiczna                 -  Starostwa powiatowe </t>
  </si>
  <si>
    <t>Gospodarka mieszkaniowa                    - Gospodarka gruntami i nieruchomościami</t>
  </si>
  <si>
    <t>02001</t>
  </si>
  <si>
    <t>Gospodarka leśna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</si>
  <si>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</si>
  <si>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</si>
  <si>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</si>
  <si>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</si>
  <si>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</si>
  <si>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</si>
  <si>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75495</t>
  </si>
  <si>
    <t>0920</t>
  </si>
  <si>
    <t>Ogółem:</t>
  </si>
  <si>
    <t>Pomoc społeczna                                          -  Placówki opiekuńczo - wychowawcze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</si>
  <si>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</si>
  <si>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</si>
  <si>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</si>
  <si>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Prace geodezyjno-urządzeniowe na potrzeby rolnictwa</t>
  </si>
  <si>
    <t>71012</t>
  </si>
  <si>
    <t>Działalność usługowa                       -Ośrodki dokumentacji geodezyjnej i kartograficznej</t>
  </si>
  <si>
    <t>Oświata i wychowanie                              -Szkoły podstawowe specjalne</t>
  </si>
  <si>
    <t>Oświata i wychowanie                           -Gimnazja specjalne</t>
  </si>
  <si>
    <t>Pomoc społeczna                         -Rodziny zastępcze</t>
  </si>
  <si>
    <t>Ośrodki dokumentacji geodezyjnej i kartograficznej</t>
  </si>
  <si>
    <t>4170</t>
  </si>
  <si>
    <t>Wynagrodzenia bezosobowe</t>
  </si>
  <si>
    <t>85220</t>
  </si>
  <si>
    <t>Jednostki specjalistycznego poradnictwa, mieszkania chronione i ośrodki interwencji kryzysowej</t>
  </si>
  <si>
    <t>Dochody od osób prawnych, od osób fizycznych i od innych jednostek nieposiadających osobowości prawnej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</si>
  <si>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</si>
  <si>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</si>
  <si>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</si>
  <si>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</si>
  <si>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</si>
  <si>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</si>
  <si>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</si>
  <si>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</si>
  <si>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</si>
  <si>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</si>
  <si>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2110</t>
  </si>
  <si>
    <t>2130</t>
  </si>
  <si>
    <t>Dotacje celowe otrzymane z budżetu państwa na realizację zadań własnych powiatu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</si>
  <si>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</si>
  <si>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</si>
  <si>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</si>
  <si>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80121</t>
  </si>
  <si>
    <t>Licea ogólnokształcące specjalne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</si>
  <si>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</si>
  <si>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</si>
  <si>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</si>
  <si>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</si>
  <si>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</si>
  <si>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</si>
  <si>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</si>
  <si>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</si>
  <si>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 xml:space="preserve">Pozostałe zadania                                       w zakresie polityki społecznej </t>
  </si>
  <si>
    <t>Kultura i ochrona dziedzictwa narodowego</t>
  </si>
  <si>
    <t>0870</t>
  </si>
  <si>
    <t>Wynagrodzenia osobowe pracowników</t>
  </si>
  <si>
    <t>Dodatkowe wynagrodzenie roczne</t>
  </si>
  <si>
    <t>4110 -4120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</si>
  <si>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</si>
  <si>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</si>
  <si>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</si>
  <si>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</si>
  <si>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</si>
  <si>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</si>
  <si>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</si>
  <si>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</si>
  <si>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</si>
  <si>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Wynagrodzenia osobowe</t>
  </si>
  <si>
    <t>4040</t>
  </si>
  <si>
    <t xml:space="preserve">Dodatkowe wynagrodzenie roczne </t>
  </si>
  <si>
    <t>4110 - 4120</t>
  </si>
  <si>
    <t>4010 - 4020</t>
  </si>
  <si>
    <t>Dotacja podmiotowa z budżetu dla jednostek niezaliczanych do sektora finansów publicznych</t>
  </si>
  <si>
    <t>0770</t>
  </si>
  <si>
    <t xml:space="preserve">Oświata i wychowanie </t>
  </si>
  <si>
    <t xml:space="preserve">Transport i łączność </t>
  </si>
  <si>
    <t xml:space="preserve">Działalność usługowa                       </t>
  </si>
  <si>
    <t>75414</t>
  </si>
  <si>
    <t>Obrona cywilna</t>
  </si>
  <si>
    <t>75802</t>
  </si>
  <si>
    <r>
      <t xml:space="preserve">Dochody od osób prawnych, od osób fizycznych i od innych jednostek nie posiadających osobowości prawnej                                            Udziały powiatów w podatkach stanowiących dochód budżetu państwa - podatek doch.od osób </t>
    </r>
    <r>
      <rPr>
        <b/>
        <sz val="10"/>
        <rFont val="Arial CE"/>
        <family val="0"/>
      </rPr>
      <t>fizycznych</t>
    </r>
    <r>
      <rPr>
        <sz val="10"/>
        <rFont val="Arial CE"/>
        <family val="2"/>
      </rPr>
      <t xml:space="preserve">                                               </t>
    </r>
  </si>
  <si>
    <r>
      <t xml:space="preserve">Udziały powiatów w podatkach stanowiących dochód budżetu państwa -podatek doch.od osób </t>
    </r>
    <r>
      <rPr>
        <b/>
        <sz val="10"/>
        <rFont val="Arial CE"/>
        <family val="0"/>
      </rPr>
      <t>prawnych</t>
    </r>
  </si>
  <si>
    <t>Edukacyjna opieka wychowawcza                                       -  Poradnie psychologiczno - pedagogiczne, w tym poradnie specjalistyczne</t>
  </si>
  <si>
    <t>Załącznik nr 8</t>
  </si>
  <si>
    <t>Uzupełnienie subwencji ogólnej dla jednostek samorządu terytorialnego</t>
  </si>
  <si>
    <t xml:space="preserve">Administracja publiczna 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</si>
  <si>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</si>
  <si>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</si>
  <si>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</si>
  <si>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</si>
  <si>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</si>
  <si>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 xml:space="preserve">Ośrodki dokumentacji geodezyjnej i kartograficznej </t>
  </si>
  <si>
    <t>Prace geodezyje i kartograficzne (nieinwestycyjne)</t>
  </si>
  <si>
    <t>Składki na ubezp. zdrowotne oraz świadcz.dla osób nieobjętych obowiązkiem ubezp. zdrowotnego</t>
  </si>
  <si>
    <t>75075</t>
  </si>
  <si>
    <t>Promocja jednostek samorządu terytorialnego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</si>
  <si>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</si>
  <si>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</si>
  <si>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</si>
  <si>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Załącznik nr 17</t>
  </si>
  <si>
    <t xml:space="preserve">6050   </t>
  </si>
  <si>
    <t xml:space="preserve">4010 </t>
  </si>
  <si>
    <t>Rezerwa ogólna</t>
  </si>
  <si>
    <t>Rezerwa celowa</t>
  </si>
  <si>
    <t>Powiatowy Zespół Szkół nr 1 w Krzyżowicach                                       Rozdz. 80130</t>
  </si>
  <si>
    <t>0470-0970</t>
  </si>
  <si>
    <t>0750-0970</t>
  </si>
  <si>
    <t>0580-2360</t>
  </si>
  <si>
    <t>0420-0920</t>
  </si>
  <si>
    <t>0680-0970</t>
  </si>
  <si>
    <t>2710</t>
  </si>
  <si>
    <t>Wpływy z tytułu odpłatnego nabycia prawa  własności oraz prawa użytkowania wieczystego niruchomości</t>
  </si>
  <si>
    <t>0470-0750   0920-0970</t>
  </si>
  <si>
    <t>Wpływy ze sprzedaży składników majątkowych</t>
  </si>
  <si>
    <t>2009</t>
  </si>
  <si>
    <t>630</t>
  </si>
  <si>
    <t>63003</t>
  </si>
  <si>
    <t>4210-4430</t>
  </si>
  <si>
    <t>Turystyka</t>
  </si>
  <si>
    <t>Zadania w zakresie upowszechniania turystyki</t>
  </si>
  <si>
    <t>4300 -4610</t>
  </si>
  <si>
    <t>4210-4300</t>
  </si>
  <si>
    <t>4110-4120</t>
  </si>
  <si>
    <t>Wydatki na zakupy inwestycyjne</t>
  </si>
  <si>
    <t>Dotacje celowe przekazane gminie na zadania bieżące realizowane na podstawie porozumień (umów) między jednostkami samorządu terytorialnego</t>
  </si>
  <si>
    <t>Załącznik nr 18</t>
  </si>
  <si>
    <t>4010-4020</t>
  </si>
  <si>
    <t>900</t>
  </si>
  <si>
    <t>90019</t>
  </si>
  <si>
    <t>6207</t>
  </si>
  <si>
    <t xml:space="preserve">Dotacje celowe w ramach programów finansowanych z udziałem środków europejskich oraz środków, o których mowa z art..5 ust. 1 pkt 3 oraz ust. 3 pkt 5 i 6 ustawy, lub płatności w ramach budżetu środków europejskich. </t>
  </si>
  <si>
    <t>0580- 2360</t>
  </si>
  <si>
    <t>2007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</si>
  <si>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</si>
  <si>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</si>
  <si>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</si>
  <si>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</si>
  <si>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</si>
  <si>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Dotacje celowe przekazane gminie na inwestycje i zakupy inwestycyjne realizowane na podstawie porozumień (umów) miedzy jednostkami samorządu terytorialnego</t>
  </si>
  <si>
    <t>4210 - 4300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</si>
  <si>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</si>
  <si>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</si>
  <si>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</si>
  <si>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Świadczenia społeczne</t>
  </si>
  <si>
    <t>4017 - 4019</t>
  </si>
  <si>
    <t xml:space="preserve">4110-4120    </t>
  </si>
  <si>
    <t>4117-4119       4127-4129</t>
  </si>
  <si>
    <t>4177 -4179</t>
  </si>
  <si>
    <t>Gospodarka komunalna i ochrona środowiska</t>
  </si>
  <si>
    <t>90001</t>
  </si>
  <si>
    <t>Gospodarka ściekowa i ochrona wód</t>
  </si>
  <si>
    <t>4270 - 4390</t>
  </si>
  <si>
    <t>90002</t>
  </si>
  <si>
    <t>Gospodarka odpadami</t>
  </si>
  <si>
    <t>90004</t>
  </si>
  <si>
    <t>Utrzymanie zieleni w miastach i gminach</t>
  </si>
  <si>
    <t>90005</t>
  </si>
  <si>
    <t>Ochrona powietrza atmosferycznego i klimatu</t>
  </si>
  <si>
    <t>90006</t>
  </si>
  <si>
    <t>Ochrona gleby  i wód podziemnych</t>
  </si>
  <si>
    <t>90095</t>
  </si>
  <si>
    <t>Dział</t>
  </si>
  <si>
    <t xml:space="preserve">4300 -4610   </t>
  </si>
  <si>
    <t xml:space="preserve">Rodziny zastępcze </t>
  </si>
  <si>
    <t xml:space="preserve">Kultura i ochrona dziedzictwa narodowego                                     -  Pozostałe zadania w zakresie kultury </t>
  </si>
  <si>
    <t>Gospodarka komunalna i ochrona środowiska                     - Wpływy i wydatki związane z gromadzeniem środków z opłat i kar za korzystanie ze środowiska</t>
  </si>
  <si>
    <t>Załącznik nr 7</t>
  </si>
  <si>
    <t>0970</t>
  </si>
  <si>
    <t xml:space="preserve">0690-0970   </t>
  </si>
  <si>
    <t>0570 - 0920</t>
  </si>
  <si>
    <t>0690 -0830  0920 - 0970</t>
  </si>
  <si>
    <t>0680 -  0960</t>
  </si>
  <si>
    <t>2460</t>
  </si>
  <si>
    <t>Wpływy i wydatki związane z gromadzeniem środków z opłat i kar za korzystanie ze środowiska</t>
  </si>
  <si>
    <t>Kultura fizyczna</t>
  </si>
  <si>
    <t xml:space="preserve">Kultura fizyczna </t>
  </si>
  <si>
    <t>0690-0970</t>
  </si>
  <si>
    <t>0680-0960</t>
  </si>
  <si>
    <t>0570-0920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</si>
  <si>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</si>
  <si>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 xml:space="preserve">4210 - 4700 </t>
  </si>
  <si>
    <t>4140               4210 - 4700</t>
  </si>
  <si>
    <t>4210-4700</t>
  </si>
  <si>
    <t xml:space="preserve"> 4210 -4700</t>
  </si>
  <si>
    <t>4210-4360</t>
  </si>
  <si>
    <t xml:space="preserve"> 4210 -4440</t>
  </si>
  <si>
    <t>4210 - 4440</t>
  </si>
  <si>
    <t>4210 -4440</t>
  </si>
  <si>
    <t>4217-4309</t>
  </si>
  <si>
    <t>Składki na Fundusz Emerytur Pomostowych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</si>
  <si>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</si>
  <si>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 xml:space="preserve">Zadania w zakresie kultury fizycznej </t>
  </si>
  <si>
    <t>Gospodarka komunalna i ochrona środowiska                     - Pozostała działalność</t>
  </si>
  <si>
    <t>Dochody</t>
  </si>
  <si>
    <t>Powiatowy Zespół Szkół nr 1 w Krzyżowicach                                       Rozdz. 85410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</si>
  <si>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</si>
  <si>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</si>
  <si>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</si>
  <si>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gmin - dotyczy zrealizowanego w 2010 r. projektu realizowanego w 2010 r. projektu pn. "Rozbudowa infrastruktury teleinformatycznej na obszarze Powiaty Wrocławskiego i 7 gmin oraz wprowadzenie i zwiększenie dostępności elektronicznych usług dla mieszkańców i podmiotów gospodarczych regionu powiatu i gmin: Czernica, Jordanów Śl., Kąty Wrocławskie, Kobierzyce, Mietków, Sobótka, Żórawina"</t>
  </si>
  <si>
    <t>3.</t>
  </si>
  <si>
    <t>Dotacja celowa dla powiatu (Miasto Wrocław)</t>
  </si>
  <si>
    <t>4.</t>
  </si>
  <si>
    <t>Dotacja celowa dla powiatu - pobyt dzieci w placówkach opiekuńczo - wychowawczych</t>
  </si>
  <si>
    <t>5.</t>
  </si>
  <si>
    <t>Dotacja celowa dla powiatu - pobyt dzieci w rodzinach zastępczych</t>
  </si>
  <si>
    <t>6.</t>
  </si>
  <si>
    <t>Dotacja celowa dla powiatu - WTZ</t>
  </si>
  <si>
    <t>7.</t>
  </si>
  <si>
    <t>Dotacja celowa dla powiatu - (Miasto Wrocław)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</si>
  <si>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</si>
  <si>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</si>
  <si>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</si>
  <si>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</si>
  <si>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Specjalny Ośrodek Wychowawczy prowadzony przez Zgromadzenie Sióstr Św. Józefa w Wierzbicach</t>
  </si>
  <si>
    <t>2.2. Dotacje celowe</t>
  </si>
  <si>
    <t>Wielofunkcyjna Placówka Opiekuńczo - Wychowawcza im. Św. Mikołaja w Kątach Wrocławskich wraz z filią</t>
  </si>
  <si>
    <t>Wielofunkcyjna Placówka Opiekuńczo - Wychowawcza im. Św. Mikołaja w Kątach Wrocławskich</t>
  </si>
  <si>
    <t>Dotacje celowe udzielane zgodnie z przepisami ustawy o działalności pożytku publicznego i o wolontariacie, na realizację zadań publicznych w zakresie  ekologii oraz ochrony dziedzictwa przyrodniczego</t>
  </si>
  <si>
    <t xml:space="preserve"> Wykonanie</t>
  </si>
  <si>
    <t>Dotacje celowe udzielane zgodnie z przepisami ustawy o działalności pożytku publicznego i o wolontariacie, na realizację zadań publicznych w zakresie kultury i sztuki</t>
  </si>
  <si>
    <t>Dotacje celowe udzielane zgodnie z przepisami ustawy o działalności pożytku publicznego i o wolontariacie, na realizację zadań publicznych w zakresie sportu</t>
  </si>
  <si>
    <t>0750 -  0970</t>
  </si>
  <si>
    <t>Gospodarka komunalna i ochrona srodowiska</t>
  </si>
  <si>
    <t>Załącznik nr 2</t>
  </si>
  <si>
    <t>Załącznik nr 12</t>
  </si>
  <si>
    <t>Załącznik nr 13</t>
  </si>
  <si>
    <t>Załącznik nr 14</t>
  </si>
  <si>
    <t>Załącznik nr 15</t>
  </si>
  <si>
    <t>Zestawienie wykonania dochodów z zakresu zadań zleconych administracji rządowej                                                                                    za 2012 rok</t>
  </si>
  <si>
    <t xml:space="preserve">Zestawienie wydatków z tytułu zadań zleconych administracji rządowej                                                                                              za 2012 roku                                 </t>
  </si>
  <si>
    <t>Zestawienie wykonania dochodów z tytułu bieżących zadań realizowanych przez powiat                       na podstawie porozumień z organami administracji rządowej                                                                               za 2012 rok</t>
  </si>
  <si>
    <t>Zestawienie wykonania dochodów z tytułu subwencji                                                                                    za  2012 rok</t>
  </si>
  <si>
    <t>Zestawienie wykonania dochodów z tytułu dotacji celowych -pomocy finansowej otrzymanych z gmin                                                                                                                                           za 2012 rok</t>
  </si>
  <si>
    <t>Zestawienie wykonania dochodów z tytułu dotacji celowych otrzymanych z powiatu                                                                                                                                         za 2012 rok</t>
  </si>
  <si>
    <t>Zestawienie wykonania dochodów z tytułu bieżących i inwestycyjnych zadań własnych                                                                                    za 2012 rok</t>
  </si>
  <si>
    <t>Pozostała działalnośc</t>
  </si>
  <si>
    <t>Zestawienie wykonania dochodów z tytułu dotacji celowych z funduszy celowych                   i środków od innych samorządowych osób prawnych utworzonych na podstawie                                                odrębnych ustaw                                                                                                                                     za 2012 rok.</t>
  </si>
  <si>
    <t>Zestawienie wykonania dochodów z tytułu dotacji celowych otrzymanych w ramach programów finansowanych z udziałem środków europejskich                                                                                                                                                    za 2012 rok</t>
  </si>
  <si>
    <t>Zestawienie wykonania dochodów z tytułu wpływów z wpłat gmin i powiatów na rzecz jednostki samorządu terytorialnego na dofinansowanie zadań bieżących                                                                                                                                          za 2012 rok</t>
  </si>
  <si>
    <t>Administracja publiczna                 -  Promocja jednostek samorządu terytorialnego</t>
  </si>
  <si>
    <t xml:space="preserve">Administracja publiczna                 -  Pozostała działalność </t>
  </si>
  <si>
    <t>0580</t>
  </si>
  <si>
    <t>75814</t>
  </si>
  <si>
    <t>Różne rozliczenia                                   - różne rozliczenia finansowe</t>
  </si>
  <si>
    <t>2990 - 6680</t>
  </si>
  <si>
    <t>Oświata i wychowanie                    -Pozostała działalność</t>
  </si>
  <si>
    <t>0920 - 0970</t>
  </si>
  <si>
    <t>0680-0920</t>
  </si>
  <si>
    <t xml:space="preserve">0750 </t>
  </si>
  <si>
    <t>Kultura fizyczna                                       - Obiekty sportowe</t>
  </si>
  <si>
    <t>Kultura fizyczna                                          - zadania w zakresie kultury fizycznej</t>
  </si>
  <si>
    <t>Zestawienie dochodów własnych za 2012 rok</t>
  </si>
  <si>
    <t>6680</t>
  </si>
  <si>
    <t xml:space="preserve">Różne rozliczenia                                 </t>
  </si>
  <si>
    <t>Różne rozliczenia finansowe</t>
  </si>
  <si>
    <t>92120</t>
  </si>
  <si>
    <t>Ochrona zabytków i opieka nad zabytkami</t>
  </si>
  <si>
    <t>6560</t>
  </si>
  <si>
    <t>Załącznik nr 9</t>
  </si>
  <si>
    <t>Załącznik nr  10</t>
  </si>
  <si>
    <t xml:space="preserve">Zestawienie wykonania dochodów majątkowych                                                                                                                                          za 2012 rok </t>
  </si>
  <si>
    <t>Zestawienie wykonania dochodów za 2012 rok</t>
  </si>
  <si>
    <t>0580 - 0970</t>
  </si>
  <si>
    <t>Dotacje celowe  otrzymane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</si>
  <si>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powiatu</t>
  </si>
  <si>
    <t>Wpływy ze sprzedaży  składników majątkowych</t>
  </si>
  <si>
    <t>2760</t>
  </si>
  <si>
    <t>Środki na uzupełnienie dochodów</t>
  </si>
  <si>
    <t xml:space="preserve">Różne rozliczenia </t>
  </si>
  <si>
    <t>2990</t>
  </si>
  <si>
    <t>Wpłata środków  finansowych z niewykorzystanych w terminie wydatków, które nie wygasają z upływem roku budżetowego</t>
  </si>
  <si>
    <t>0690 -0970</t>
  </si>
  <si>
    <t>2900</t>
  </si>
  <si>
    <t>Wpływy z wpłat gmin i powiatów na rzecz innych jednostek samorządu terytorialnego oraz związków gmin lub związków powiatów na dofinansowanie zadań bieżących</t>
  </si>
  <si>
    <t>2120</t>
  </si>
  <si>
    <t>Dotacje celowe otrzymane z budżetu państwa na zadania bieżące realizowane przez powiat na podstawie porozumień z organami administracji rządowej</t>
  </si>
  <si>
    <t>0920 -0970</t>
  </si>
  <si>
    <t>0680 -  0920</t>
  </si>
  <si>
    <t>Dotacja celowa otrzymana z tytułu pomocy finansowej udzielanej między jednostkami samorządu terytorialnego na dofinansowanie własnych zadań bieżących</t>
  </si>
  <si>
    <t>Dotacje celowe otrzymane z budżetu na finansowanie  lub dofinansownie zadań inwestycyjnych obiektów zabytkowych, wykonywanych przez jednostki zaliczane do sektora finansów publicznych</t>
  </si>
  <si>
    <t>0750</t>
  </si>
  <si>
    <t>0900 - 0920</t>
  </si>
  <si>
    <t>4210-4280</t>
  </si>
  <si>
    <t>Zestawienie wykonania dochodów z tytułu dotacji celowych - finansowanie lub dofinansownie inwestycji obiektów zabytkowych                                                                                                        za 2012 rok</t>
  </si>
  <si>
    <t xml:space="preserve">Zestawienie wydatków w dziale 750                                                                                                                                            Administracja publiczna za 2012 rok                                                           </t>
  </si>
  <si>
    <t xml:space="preserve"> 4140                      4210 - 4700</t>
  </si>
  <si>
    <t>Odsetki od dotacji oraz płatności: wykorzystanych niezgodnie z przeznaczeniem lub wykorzystanych z naruszeniem procedur, o których mowa w art.. 184 ustawy, pobranych nienależnie lub w nadmiernej wysokości</t>
  </si>
  <si>
    <t>4210 -4280</t>
  </si>
  <si>
    <t>4210 -4610</t>
  </si>
  <si>
    <t>4017-4019</t>
  </si>
  <si>
    <t>4117-4119                  4127-4129</t>
  </si>
  <si>
    <t>4177-4179</t>
  </si>
  <si>
    <t>4210 - 4700</t>
  </si>
  <si>
    <t xml:space="preserve">  4217-4379</t>
  </si>
  <si>
    <t>4047-4049</t>
  </si>
  <si>
    <t>4117-4119         4127-4129</t>
  </si>
  <si>
    <t xml:space="preserve"> 4140 -4440</t>
  </si>
  <si>
    <t>Internaty i bursy szkolne</t>
  </si>
  <si>
    <t>4300-4700</t>
  </si>
  <si>
    <t xml:space="preserve">     Zestawienie wydatków           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                     za 2012 rok                                                        </t>
  </si>
  <si>
    <t>Dz.</t>
  </si>
  <si>
    <t xml:space="preserve">Rozdz. </t>
  </si>
  <si>
    <t>4130-4440</t>
  </si>
  <si>
    <t>4210-4580</t>
  </si>
  <si>
    <t>4117-4119                     4127-4129</t>
  </si>
  <si>
    <t>4217-4379</t>
  </si>
  <si>
    <t>Zestawienie wydatków majątkowych za 2012 rok</t>
  </si>
  <si>
    <t>Dotacje celowe przekazane gminie na inwestycje i zakupy inwestycyjne realizowane na podstawie porozumień (umów) między jednostkami samorządu terytorialnego</t>
  </si>
  <si>
    <t xml:space="preserve">Zwroty dotacji oraz płatności, w tym wykorzystanych niezgodnie z przeznaczeniem lub wykorzystanych z naruszeniem procedur, o których mowa w art. 184 ustawy, pobranych nienależnie lub w nadmiernej wysokości, dotyczące wydatków majątkowych </t>
  </si>
  <si>
    <t>Placówki opiekuńczo-wychowawcze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</si>
  <si>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2012 rok</t>
  </si>
  <si>
    <t>Zestawienie dochodów własnych i wydatków rachunku dochodów samorządowych jednostek oświatowych za 2012 rok</t>
  </si>
  <si>
    <t xml:space="preserve">  Dotacje udzielone z budżetu  Powiatu Wrocławskiego w 2012 roku</t>
  </si>
  <si>
    <t>Niepubliczna Specjalistyczna Poradnia Psychologiczno-Pedagogiczna "Promyk Słońca" Filia w Iwinach</t>
  </si>
  <si>
    <t>Zestawienie wykonania wydatków za  2012 rok</t>
  </si>
  <si>
    <t>6060</t>
  </si>
  <si>
    <t>4210-4550</t>
  </si>
  <si>
    <t xml:space="preserve"> 4140                     4210 - 4700</t>
  </si>
  <si>
    <t xml:space="preserve">                                   Załącznik nr 16</t>
  </si>
  <si>
    <t>Załącznik nr 19</t>
  </si>
  <si>
    <t>Załącznik nr 20</t>
  </si>
  <si>
    <t>Załącznik nr 21</t>
  </si>
  <si>
    <t xml:space="preserve">                                        Załącznik nr 22</t>
  </si>
  <si>
    <t>4210- 4300</t>
  </si>
  <si>
    <t>Zestawienie wydatków w dziale 801- Oświata i wychowanie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                         za 2012 rok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</si>
</sst>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3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3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1" fontId="3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41" fontId="2" fillId="24" borderId="14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1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41" fontId="2" fillId="24" borderId="13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41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4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 wrapText="1"/>
    </xf>
    <xf numFmtId="41" fontId="3" fillId="24" borderId="14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1" fontId="2" fillId="24" borderId="15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49" fontId="3" fillId="24" borderId="20" xfId="0" applyNumberFormat="1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vertical="center" wrapText="1"/>
    </xf>
    <xf numFmtId="41" fontId="3" fillId="24" borderId="20" xfId="0" applyNumberFormat="1" applyFont="1" applyFill="1" applyBorder="1" applyAlignment="1">
      <alignment vertical="center"/>
    </xf>
    <xf numFmtId="43" fontId="3" fillId="24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41" fontId="2" fillId="24" borderId="14" xfId="0" applyNumberFormat="1" applyFont="1" applyFill="1" applyBorder="1" applyAlignment="1">
      <alignment/>
    </xf>
    <xf numFmtId="43" fontId="2" fillId="24" borderId="14" xfId="0" applyNumberFormat="1" applyFont="1" applyFill="1" applyBorder="1" applyAlignment="1">
      <alignment horizontal="center"/>
    </xf>
    <xf numFmtId="43" fontId="2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41" fontId="3" fillId="24" borderId="13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3" fontId="2" fillId="24" borderId="20" xfId="0" applyNumberFormat="1" applyFont="1" applyFill="1" applyBorder="1" applyAlignment="1">
      <alignment horizontal="center"/>
    </xf>
    <xf numFmtId="41" fontId="2" fillId="24" borderId="11" xfId="0" applyNumberFormat="1" applyFont="1" applyFill="1" applyBorder="1" applyAlignment="1">
      <alignment vertical="center"/>
    </xf>
    <xf numFmtId="43" fontId="2" fillId="24" borderId="12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3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41" fontId="2" fillId="24" borderId="19" xfId="0" applyNumberFormat="1" applyFont="1" applyFill="1" applyBorder="1" applyAlignment="1">
      <alignment vertical="center"/>
    </xf>
    <xf numFmtId="43" fontId="2" fillId="24" borderId="21" xfId="0" applyNumberFormat="1" applyFont="1" applyFill="1" applyBorder="1" applyAlignment="1">
      <alignment horizontal="center" vertical="center"/>
    </xf>
    <xf numFmtId="43" fontId="3" fillId="24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24" borderId="25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43" fontId="2" fillId="2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2" fontId="2" fillId="0" borderId="14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41" fontId="4" fillId="0" borderId="17" xfId="0" applyNumberFormat="1" applyFont="1" applyBorder="1" applyAlignment="1">
      <alignment vertical="center"/>
    </xf>
    <xf numFmtId="43" fontId="2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/>
    </xf>
    <xf numFmtId="43" fontId="3" fillId="24" borderId="13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/>
    </xf>
    <xf numFmtId="43" fontId="2" fillId="2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1" fontId="2" fillId="0" borderId="13" xfId="0" applyNumberFormat="1" applyFont="1" applyBorder="1" applyAlignment="1">
      <alignment/>
    </xf>
    <xf numFmtId="0" fontId="2" fillId="24" borderId="21" xfId="0" applyFont="1" applyFill="1" applyBorder="1" applyAlignment="1">
      <alignment horizontal="center" vertical="center"/>
    </xf>
    <xf numFmtId="41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1" fontId="2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3" fontId="2" fillId="0" borderId="13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20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3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vertical="center" wrapText="1"/>
    </xf>
    <xf numFmtId="41" fontId="2" fillId="24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24" borderId="14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1" fontId="3" fillId="24" borderId="13" xfId="0" applyNumberFormat="1" applyFont="1" applyFill="1" applyBorder="1" applyAlignment="1">
      <alignment horizontal="center" vertical="center"/>
    </xf>
    <xf numFmtId="41" fontId="3" fillId="24" borderId="13" xfId="0" applyNumberFormat="1" applyFont="1" applyFill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/>
    </xf>
    <xf numFmtId="41" fontId="2" fillId="0" borderId="3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1" fontId="2" fillId="0" borderId="31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41" fontId="2" fillId="24" borderId="33" xfId="0" applyNumberFormat="1" applyFont="1" applyFill="1" applyBorder="1" applyAlignment="1">
      <alignment vertical="center"/>
    </xf>
    <xf numFmtId="43" fontId="2" fillId="24" borderId="3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34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24" borderId="28" xfId="0" applyNumberFormat="1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vertical="center" wrapText="1"/>
    </xf>
    <xf numFmtId="0" fontId="1" fillId="24" borderId="27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27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0</v>
      </c>
      <c r="G1" s="343"/>
    </row>
    <row r="2" spans="1:7" ht="94.5" customHeight="1" thickBot="1">
      <c r="A2" s="341" t="s">
        <v>354</v>
      </c>
      <c r="B2" s="341"/>
      <c r="C2" s="341"/>
      <c r="D2" s="341"/>
      <c r="E2" s="341"/>
      <c r="F2" s="341"/>
      <c r="G2" s="341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>
      <c r="A4" s="9" t="s">
        <v>8</v>
      </c>
      <c r="B4" s="9"/>
      <c r="C4" s="10"/>
      <c r="D4" s="11" t="s">
        <v>10</v>
      </c>
      <c r="E4" s="12">
        <f>E5</f>
        <v>10000</v>
      </c>
      <c r="F4" s="12">
        <f>F5</f>
        <v>9996</v>
      </c>
      <c r="G4" s="21">
        <f>F4/E4%</f>
        <v>99.96</v>
      </c>
    </row>
    <row r="5" spans="1:7" ht="45">
      <c r="A5" s="6"/>
      <c r="B5" s="14" t="s">
        <v>9</v>
      </c>
      <c r="C5" s="6">
        <v>2110</v>
      </c>
      <c r="D5" s="5" t="s">
        <v>140</v>
      </c>
      <c r="E5" s="7">
        <v>10000</v>
      </c>
      <c r="F5" s="7">
        <v>9996</v>
      </c>
      <c r="G5" s="6"/>
    </row>
    <row r="6" spans="1:7" s="13" customFormat="1" ht="31.5">
      <c r="A6" s="15" t="s">
        <v>11</v>
      </c>
      <c r="B6" s="15"/>
      <c r="C6" s="20"/>
      <c r="D6" s="19" t="s">
        <v>13</v>
      </c>
      <c r="E6" s="18">
        <f>E7</f>
        <v>200754</v>
      </c>
      <c r="F6" s="18">
        <f>F7</f>
        <v>200553</v>
      </c>
      <c r="G6" s="23">
        <f>F6/E6%</f>
        <v>99.89987746196839</v>
      </c>
    </row>
    <row r="7" spans="1:7" ht="30">
      <c r="A7" s="16"/>
      <c r="B7" s="14" t="s">
        <v>12</v>
      </c>
      <c r="C7" s="6">
        <v>2110</v>
      </c>
      <c r="D7" s="5" t="s">
        <v>14</v>
      </c>
      <c r="E7" s="7">
        <v>200754</v>
      </c>
      <c r="F7" s="7">
        <v>200553</v>
      </c>
      <c r="G7" s="24"/>
    </row>
    <row r="8" spans="1:7" s="13" customFormat="1" ht="24.75" customHeight="1">
      <c r="A8" s="25" t="s">
        <v>15</v>
      </c>
      <c r="B8" s="25"/>
      <c r="C8" s="20"/>
      <c r="D8" s="17" t="s">
        <v>16</v>
      </c>
      <c r="E8" s="18">
        <f>E9+E10+E11+E12</f>
        <v>717904</v>
      </c>
      <c r="F8" s="18">
        <f>F10+F11+F12+F13+F9+F14</f>
        <v>717904</v>
      </c>
      <c r="G8" s="23">
        <f>F8/E8%</f>
        <v>100</v>
      </c>
    </row>
    <row r="9" spans="1:7" s="13" customFormat="1" ht="45">
      <c r="A9" s="14"/>
      <c r="B9" s="14" t="s">
        <v>141</v>
      </c>
      <c r="C9" s="6">
        <v>2110</v>
      </c>
      <c r="D9" s="5" t="s">
        <v>146</v>
      </c>
      <c r="E9" s="7">
        <v>240000</v>
      </c>
      <c r="F9" s="7">
        <v>240000</v>
      </c>
      <c r="G9" s="24"/>
    </row>
    <row r="10" spans="1:7" ht="45">
      <c r="A10" s="14"/>
      <c r="B10" s="14" t="s">
        <v>17</v>
      </c>
      <c r="C10" s="6">
        <v>2110</v>
      </c>
      <c r="D10" s="5" t="s">
        <v>18</v>
      </c>
      <c r="E10" s="7">
        <v>76500</v>
      </c>
      <c r="F10" s="7">
        <v>76500</v>
      </c>
      <c r="G10" s="24"/>
    </row>
    <row r="11" spans="1:7" ht="45" hidden="1">
      <c r="A11" s="14"/>
      <c r="B11" s="14" t="s">
        <v>19</v>
      </c>
      <c r="C11" s="6">
        <v>2110</v>
      </c>
      <c r="D11" s="5" t="s">
        <v>20</v>
      </c>
      <c r="E11" s="7"/>
      <c r="F11" s="7"/>
      <c r="G11" s="24"/>
    </row>
    <row r="12" spans="1:7" ht="23.25" customHeight="1">
      <c r="A12" s="14"/>
      <c r="B12" s="14" t="s">
        <v>21</v>
      </c>
      <c r="C12" s="6">
        <v>2110</v>
      </c>
      <c r="D12" s="347" t="s">
        <v>22</v>
      </c>
      <c r="E12" s="7">
        <v>401404</v>
      </c>
      <c r="F12" s="7">
        <v>401404</v>
      </c>
      <c r="G12" s="24"/>
    </row>
    <row r="13" spans="1:7" ht="15" customHeight="1" hidden="1">
      <c r="A13" s="14"/>
      <c r="B13" s="14"/>
      <c r="C13" s="6"/>
      <c r="D13" s="348"/>
      <c r="E13" s="7"/>
      <c r="F13" s="7"/>
      <c r="G13" s="24"/>
    </row>
    <row r="14" spans="1:7" ht="15" hidden="1">
      <c r="A14" s="14"/>
      <c r="B14" s="14"/>
      <c r="C14" s="6"/>
      <c r="D14" s="349"/>
      <c r="E14" s="7"/>
      <c r="F14" s="7"/>
      <c r="G14" s="24"/>
    </row>
    <row r="15" spans="1:7" s="13" customFormat="1" ht="31.5">
      <c r="A15" s="25" t="s">
        <v>23</v>
      </c>
      <c r="B15" s="25"/>
      <c r="C15" s="20"/>
      <c r="D15" s="19" t="s">
        <v>24</v>
      </c>
      <c r="E15" s="18">
        <f>E16+E17</f>
        <v>258053</v>
      </c>
      <c r="F15" s="18">
        <f>F16+F17</f>
        <v>258052</v>
      </c>
      <c r="G15" s="23">
        <f>F15/E15%</f>
        <v>99.99961248270704</v>
      </c>
    </row>
    <row r="16" spans="1:7" ht="15">
      <c r="A16" s="14"/>
      <c r="B16" s="14" t="s">
        <v>25</v>
      </c>
      <c r="C16" s="6">
        <v>2110</v>
      </c>
      <c r="D16" s="8" t="s">
        <v>85</v>
      </c>
      <c r="E16" s="7">
        <v>216423</v>
      </c>
      <c r="F16" s="7">
        <v>216423</v>
      </c>
      <c r="G16" s="24"/>
    </row>
    <row r="17" spans="1:7" ht="15">
      <c r="A17" s="14"/>
      <c r="B17" s="14" t="s">
        <v>27</v>
      </c>
      <c r="C17" s="6">
        <v>2110</v>
      </c>
      <c r="D17" s="8" t="s">
        <v>28</v>
      </c>
      <c r="E17" s="7">
        <v>41630</v>
      </c>
      <c r="F17" s="7">
        <v>41629</v>
      </c>
      <c r="G17" s="24"/>
    </row>
    <row r="18" spans="1:7" ht="15.75">
      <c r="A18" s="25" t="s">
        <v>109</v>
      </c>
      <c r="B18" s="25"/>
      <c r="C18" s="20"/>
      <c r="D18" s="17" t="s">
        <v>110</v>
      </c>
      <c r="E18" s="18">
        <f>E19</f>
        <v>1000</v>
      </c>
      <c r="F18" s="18">
        <f>F19</f>
        <v>1000</v>
      </c>
      <c r="G18" s="23">
        <f>F18/E18%</f>
        <v>100</v>
      </c>
    </row>
    <row r="19" spans="1:7" ht="32.25" customHeight="1">
      <c r="A19" s="14"/>
      <c r="B19" s="14" t="s">
        <v>111</v>
      </c>
      <c r="C19" s="6">
        <v>2110</v>
      </c>
      <c r="D19" s="5" t="s">
        <v>112</v>
      </c>
      <c r="E19" s="7">
        <v>1000</v>
      </c>
      <c r="F19" s="7">
        <v>1000</v>
      </c>
      <c r="G19" s="24"/>
    </row>
    <row r="20" spans="1:7" ht="48.75" customHeight="1">
      <c r="A20" s="25" t="s">
        <v>113</v>
      </c>
      <c r="B20" s="25"/>
      <c r="C20" s="20"/>
      <c r="D20" s="19" t="s">
        <v>114</v>
      </c>
      <c r="E20" s="18">
        <f>E21</f>
        <v>3000</v>
      </c>
      <c r="F20" s="18">
        <v>2996</v>
      </c>
      <c r="G20" s="23">
        <f>F20/E20%</f>
        <v>99.86666666666666</v>
      </c>
    </row>
    <row r="21" spans="1:7" ht="24.75" customHeight="1">
      <c r="A21" s="14"/>
      <c r="B21" s="14" t="s">
        <v>203</v>
      </c>
      <c r="C21" s="6">
        <v>2110</v>
      </c>
      <c r="D21" s="5" t="s">
        <v>204</v>
      </c>
      <c r="E21" s="7">
        <v>3000</v>
      </c>
      <c r="F21" s="7">
        <v>2996</v>
      </c>
      <c r="G21" s="23"/>
    </row>
    <row r="22" spans="1:7" s="13" customFormat="1" ht="15.75">
      <c r="A22" s="25" t="s">
        <v>29</v>
      </c>
      <c r="B22" s="25"/>
      <c r="C22" s="20"/>
      <c r="D22" s="17" t="s">
        <v>30</v>
      </c>
      <c r="E22" s="18">
        <f>E23</f>
        <v>11089157</v>
      </c>
      <c r="F22" s="18">
        <f>F23</f>
        <v>11089109</v>
      </c>
      <c r="G22" s="23">
        <v>99.99</v>
      </c>
    </row>
    <row r="23" spans="1:7" ht="90">
      <c r="A23" s="14"/>
      <c r="B23" s="14" t="s">
        <v>31</v>
      </c>
      <c r="C23" s="6">
        <v>2110</v>
      </c>
      <c r="D23" s="5" t="s">
        <v>138</v>
      </c>
      <c r="E23" s="7">
        <v>11089157</v>
      </c>
      <c r="F23" s="7">
        <v>11089109</v>
      </c>
      <c r="G23" s="24"/>
    </row>
    <row r="24" spans="1:7" s="13" customFormat="1" ht="19.5" customHeight="1">
      <c r="A24" s="25" t="s">
        <v>115</v>
      </c>
      <c r="B24" s="25"/>
      <c r="C24" s="20"/>
      <c r="D24" s="19" t="s">
        <v>116</v>
      </c>
      <c r="E24" s="18">
        <f>E25</f>
        <v>12000</v>
      </c>
      <c r="F24" s="18">
        <f>F25</f>
        <v>12000</v>
      </c>
      <c r="G24" s="23"/>
    </row>
    <row r="25" spans="1:7" ht="18" customHeight="1" thickBot="1">
      <c r="A25" s="14"/>
      <c r="B25" s="14" t="s">
        <v>128</v>
      </c>
      <c r="C25" s="6">
        <v>2110</v>
      </c>
      <c r="D25" s="5" t="s">
        <v>48</v>
      </c>
      <c r="E25" s="7">
        <v>12000</v>
      </c>
      <c r="F25" s="7">
        <v>12000</v>
      </c>
      <c r="G25" s="24"/>
    </row>
    <row r="26" spans="1:7" s="13" customFormat="1" ht="26.25" customHeight="1" thickBot="1">
      <c r="A26" s="344" t="s">
        <v>39</v>
      </c>
      <c r="B26" s="345"/>
      <c r="C26" s="345"/>
      <c r="D26" s="346"/>
      <c r="E26" s="36">
        <f>E4+E6+E8+E15+E18+E20+E22+E24</f>
        <v>12291868</v>
      </c>
      <c r="F26" s="36">
        <f>F4+F6+F8+F15+F18+F20+F22+F24</f>
        <v>12291610</v>
      </c>
      <c r="G26" s="37">
        <f>F26/E26%</f>
        <v>99.99790105132922</v>
      </c>
    </row>
    <row r="27" spans="1:7" ht="15">
      <c r="A27" s="31"/>
      <c r="B27" s="31"/>
      <c r="C27" s="32"/>
      <c r="D27" s="33"/>
      <c r="E27" s="34"/>
      <c r="F27" s="34"/>
      <c r="G27" s="35"/>
    </row>
  </sheetData>
  <sheetProtection/>
  <mergeCells count="4">
    <mergeCell ref="A2:G2"/>
    <mergeCell ref="F1:G1"/>
    <mergeCell ref="A26:D26"/>
    <mergeCell ref="D12:D14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26" max="6" man="1"/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32"/>
  <sheetViews>
    <sheetView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9.875" style="0" bestFit="1" customWidth="1"/>
    <col min="2" max="2" width="12.375" style="0" bestFit="1" customWidth="1"/>
    <col min="3" max="3" width="11.125" style="0" bestFit="1" customWidth="1"/>
    <col min="4" max="4" width="27.875" style="0" customWidth="1"/>
    <col min="5" max="5" width="17.75390625" style="0" customWidth="1"/>
    <col min="6" max="6" width="15.875" style="0" customWidth="1"/>
    <col min="7" max="7" width="12.375" style="0" customWidth="1"/>
  </cols>
  <sheetData>
    <row r="1" spans="1:7" ht="24" customHeight="1">
      <c r="A1" s="1"/>
      <c r="B1" s="1"/>
      <c r="C1" s="1"/>
      <c r="D1" s="1"/>
      <c r="E1" s="1"/>
      <c r="F1" s="342" t="s">
        <v>385</v>
      </c>
      <c r="G1" s="343"/>
    </row>
    <row r="2" spans="1:7" ht="116.25" customHeight="1" thickBot="1">
      <c r="A2" s="341" t="s">
        <v>363</v>
      </c>
      <c r="B2" s="341"/>
      <c r="C2" s="341"/>
      <c r="D2" s="341"/>
      <c r="E2" s="341"/>
      <c r="F2" s="341"/>
      <c r="G2" s="341"/>
    </row>
    <row r="3" spans="1:7" ht="15.75">
      <c r="A3" s="197" t="s">
        <v>1</v>
      </c>
      <c r="B3" s="198" t="s">
        <v>2</v>
      </c>
      <c r="C3" s="198" t="s">
        <v>3</v>
      </c>
      <c r="D3" s="198" t="s">
        <v>4</v>
      </c>
      <c r="E3" s="198" t="s">
        <v>5</v>
      </c>
      <c r="F3" s="198" t="s">
        <v>6</v>
      </c>
      <c r="G3" s="199" t="s">
        <v>7</v>
      </c>
    </row>
    <row r="4" spans="1:7" ht="15.75" hidden="1">
      <c r="A4" s="67">
        <v>600</v>
      </c>
      <c r="B4" s="67"/>
      <c r="C4" s="67"/>
      <c r="D4" s="241" t="s">
        <v>75</v>
      </c>
      <c r="E4" s="201">
        <f>E5</f>
        <v>0</v>
      </c>
      <c r="F4" s="201">
        <f>F5</f>
        <v>0</v>
      </c>
      <c r="G4" s="203" t="e">
        <f>F4/E4%</f>
        <v>#DIV/0!</v>
      </c>
    </row>
    <row r="5" spans="1:7" ht="28.5" customHeight="1" hidden="1">
      <c r="A5" s="88"/>
      <c r="B5" s="88">
        <v>60014</v>
      </c>
      <c r="C5" s="88">
        <v>6207</v>
      </c>
      <c r="D5" s="240" t="s">
        <v>76</v>
      </c>
      <c r="E5" s="237"/>
      <c r="F5" s="237"/>
      <c r="G5" s="203"/>
    </row>
    <row r="6" spans="1:7" ht="31.5">
      <c r="A6" s="52">
        <v>750</v>
      </c>
      <c r="B6" s="52"/>
      <c r="C6" s="52"/>
      <c r="D6" s="238" t="s">
        <v>24</v>
      </c>
      <c r="E6" s="52">
        <f>E7</f>
        <v>681787</v>
      </c>
      <c r="F6" s="52">
        <f>F7</f>
        <v>756805</v>
      </c>
      <c r="G6" s="273">
        <f>F6/E6%</f>
        <v>111.00314321041616</v>
      </c>
    </row>
    <row r="7" spans="1:7" ht="20.25" customHeight="1">
      <c r="A7" s="237"/>
      <c r="B7" s="77">
        <v>75020</v>
      </c>
      <c r="C7" s="77">
        <v>6207</v>
      </c>
      <c r="D7" s="239" t="s">
        <v>77</v>
      </c>
      <c r="E7" s="237">
        <v>681787</v>
      </c>
      <c r="F7" s="237">
        <v>756805</v>
      </c>
      <c r="G7" s="237"/>
    </row>
    <row r="8" spans="1:7" ht="21" customHeight="1">
      <c r="A8" s="67">
        <v>801</v>
      </c>
      <c r="B8" s="20"/>
      <c r="C8" s="20"/>
      <c r="D8" s="294" t="s">
        <v>44</v>
      </c>
      <c r="E8" s="52">
        <f>E9+E10</f>
        <v>334120</v>
      </c>
      <c r="F8" s="52">
        <f>F9+F10</f>
        <v>324690</v>
      </c>
      <c r="G8" s="203">
        <f>F8/E8%</f>
        <v>97.17766072069915</v>
      </c>
    </row>
    <row r="9" spans="1:7" s="293" customFormat="1" ht="21" customHeight="1">
      <c r="A9" s="200"/>
      <c r="B9" s="88">
        <v>80195</v>
      </c>
      <c r="C9" s="88">
        <v>2007</v>
      </c>
      <c r="D9" s="295" t="s">
        <v>46</v>
      </c>
      <c r="E9" s="237">
        <v>284002</v>
      </c>
      <c r="F9" s="237">
        <v>283978</v>
      </c>
      <c r="G9" s="292"/>
    </row>
    <row r="10" spans="1:7" ht="21.75" customHeight="1">
      <c r="A10" s="67"/>
      <c r="B10" s="88">
        <v>80195</v>
      </c>
      <c r="C10" s="88">
        <v>2009</v>
      </c>
      <c r="D10" s="295" t="s">
        <v>46</v>
      </c>
      <c r="E10" s="237">
        <v>50118</v>
      </c>
      <c r="F10" s="237">
        <v>40712</v>
      </c>
      <c r="G10" s="202"/>
    </row>
    <row r="11" spans="1:7" ht="25.5" customHeight="1">
      <c r="A11" s="50" t="s">
        <v>115</v>
      </c>
      <c r="B11" s="50"/>
      <c r="C11" s="141"/>
      <c r="D11" s="49" t="s">
        <v>116</v>
      </c>
      <c r="E11" s="54">
        <f>E12+E13</f>
        <v>181895</v>
      </c>
      <c r="F11" s="54">
        <f>F12+F13</f>
        <v>134289</v>
      </c>
      <c r="G11" s="87">
        <f>F11/E11%</f>
        <v>73.82775777234119</v>
      </c>
    </row>
    <row r="12" spans="1:7" ht="31.5" customHeight="1">
      <c r="A12" s="50"/>
      <c r="B12" s="14" t="s">
        <v>120</v>
      </c>
      <c r="C12" s="6">
        <v>2007</v>
      </c>
      <c r="D12" s="5" t="s">
        <v>36</v>
      </c>
      <c r="E12" s="7">
        <v>172165</v>
      </c>
      <c r="F12" s="7">
        <v>126979</v>
      </c>
      <c r="G12" s="87"/>
    </row>
    <row r="13" spans="1:7" ht="30.75" customHeight="1">
      <c r="A13" s="6"/>
      <c r="B13" s="14" t="s">
        <v>120</v>
      </c>
      <c r="C13" s="6">
        <v>2009</v>
      </c>
      <c r="D13" s="5" t="s">
        <v>36</v>
      </c>
      <c r="E13" s="7">
        <v>9730</v>
      </c>
      <c r="F13" s="7">
        <v>7310</v>
      </c>
      <c r="G13" s="87"/>
    </row>
    <row r="14" spans="1:7" ht="30.75" customHeight="1">
      <c r="A14" s="95">
        <v>854</v>
      </c>
      <c r="B14" s="94"/>
      <c r="C14" s="95"/>
      <c r="D14" s="97" t="s">
        <v>50</v>
      </c>
      <c r="E14" s="96">
        <f>E15+E16</f>
        <v>205033</v>
      </c>
      <c r="F14" s="96">
        <f>F15+F16</f>
        <v>202073</v>
      </c>
      <c r="G14" s="87">
        <f>F14/E14%</f>
        <v>98.55632995664114</v>
      </c>
    </row>
    <row r="15" spans="1:7" ht="30.75" customHeight="1">
      <c r="A15" s="6"/>
      <c r="B15" s="14" t="s">
        <v>70</v>
      </c>
      <c r="C15" s="6">
        <v>2007</v>
      </c>
      <c r="D15" s="5" t="s">
        <v>82</v>
      </c>
      <c r="E15" s="7">
        <v>174278</v>
      </c>
      <c r="F15" s="7">
        <v>174257</v>
      </c>
      <c r="G15" s="87"/>
    </row>
    <row r="16" spans="1:7" ht="30.75" customHeight="1">
      <c r="A16" s="6"/>
      <c r="B16" s="14" t="s">
        <v>70</v>
      </c>
      <c r="C16" s="6">
        <v>2009</v>
      </c>
      <c r="D16" s="5" t="s">
        <v>82</v>
      </c>
      <c r="E16" s="7">
        <v>30755</v>
      </c>
      <c r="F16" s="7">
        <v>27816</v>
      </c>
      <c r="G16" s="87"/>
    </row>
    <row r="17" spans="1:7" ht="19.5" customHeight="1">
      <c r="A17" s="95">
        <v>926</v>
      </c>
      <c r="B17" s="94"/>
      <c r="C17" s="95"/>
      <c r="D17" s="97" t="s">
        <v>301</v>
      </c>
      <c r="E17" s="96">
        <f>E18</f>
        <v>0</v>
      </c>
      <c r="F17" s="96">
        <f>F18</f>
        <v>93907</v>
      </c>
      <c r="G17" s="87">
        <v>0</v>
      </c>
    </row>
    <row r="18" spans="1:7" ht="21" customHeight="1">
      <c r="A18" s="6"/>
      <c r="B18" s="14" t="s">
        <v>175</v>
      </c>
      <c r="C18" s="6">
        <v>6207</v>
      </c>
      <c r="D18" s="5" t="s">
        <v>176</v>
      </c>
      <c r="E18" s="7"/>
      <c r="F18" s="7">
        <v>93907</v>
      </c>
      <c r="G18" s="6"/>
    </row>
    <row r="19" spans="1:7" ht="20.25" customHeight="1">
      <c r="A19" s="356" t="s">
        <v>39</v>
      </c>
      <c r="B19" s="337"/>
      <c r="C19" s="337"/>
      <c r="D19" s="338"/>
      <c r="E19" s="96">
        <f>E6+E8+E11+E14+E17</f>
        <v>1402835</v>
      </c>
      <c r="F19" s="96">
        <f>F6+F8+F11+F14+F17</f>
        <v>1511764</v>
      </c>
      <c r="G19" s="204">
        <f>F19/E19%</f>
        <v>107.7649188963777</v>
      </c>
    </row>
    <row r="20" spans="1:7" ht="15">
      <c r="A20" s="143"/>
      <c r="B20" s="31"/>
      <c r="C20" s="32"/>
      <c r="D20" s="33"/>
      <c r="E20" s="34"/>
      <c r="F20" s="34"/>
      <c r="G20" s="35"/>
    </row>
    <row r="21" spans="1:7" ht="15.75">
      <c r="A21" s="144"/>
      <c r="B21" s="145"/>
      <c r="C21" s="89"/>
      <c r="D21" s="146"/>
      <c r="E21" s="147"/>
      <c r="F21" s="147"/>
      <c r="G21" s="139"/>
    </row>
    <row r="22" spans="1:7" ht="15">
      <c r="A22" s="31"/>
      <c r="B22" s="31"/>
      <c r="C22" s="32"/>
      <c r="D22" s="33"/>
      <c r="E22" s="34"/>
      <c r="F22" s="34"/>
      <c r="G22" s="35"/>
    </row>
    <row r="23" spans="1:7" ht="15.75">
      <c r="A23" s="145"/>
      <c r="B23" s="145"/>
      <c r="C23" s="89"/>
      <c r="D23" s="148"/>
      <c r="E23" s="147"/>
      <c r="F23" s="147"/>
      <c r="G23" s="139"/>
    </row>
    <row r="24" spans="1:7" ht="15">
      <c r="A24" s="31"/>
      <c r="B24" s="31"/>
      <c r="C24" s="32"/>
      <c r="D24" s="33"/>
      <c r="E24" s="34"/>
      <c r="F24" s="34"/>
      <c r="G24" s="35"/>
    </row>
    <row r="25" spans="1:7" ht="15.75">
      <c r="A25" s="145"/>
      <c r="B25" s="145"/>
      <c r="C25" s="89"/>
      <c r="D25" s="148"/>
      <c r="E25" s="147"/>
      <c r="F25" s="147"/>
      <c r="G25" s="139"/>
    </row>
    <row r="26" spans="1:7" ht="15">
      <c r="A26" s="31"/>
      <c r="B26" s="31"/>
      <c r="C26" s="32"/>
      <c r="D26" s="33"/>
      <c r="E26" s="34"/>
      <c r="F26" s="34"/>
      <c r="G26" s="35"/>
    </row>
    <row r="27" spans="1:7" ht="15">
      <c r="A27" s="31"/>
      <c r="B27" s="31"/>
      <c r="C27" s="32"/>
      <c r="D27" s="33"/>
      <c r="E27" s="34"/>
      <c r="F27" s="34"/>
      <c r="G27" s="35"/>
    </row>
    <row r="28" spans="1:7" ht="15">
      <c r="A28" s="31"/>
      <c r="B28" s="31"/>
      <c r="C28" s="32"/>
      <c r="D28" s="33"/>
      <c r="E28" s="34"/>
      <c r="F28" s="34"/>
      <c r="G28" s="35"/>
    </row>
    <row r="29" spans="1:7" ht="15.75">
      <c r="A29" s="145"/>
      <c r="B29" s="145"/>
      <c r="C29" s="89"/>
      <c r="D29" s="146"/>
      <c r="E29" s="147"/>
      <c r="F29" s="147"/>
      <c r="G29" s="139"/>
    </row>
    <row r="30" spans="1:7" ht="15">
      <c r="A30" s="31"/>
      <c r="B30" s="31"/>
      <c r="C30" s="32"/>
      <c r="D30" s="33"/>
      <c r="E30" s="34"/>
      <c r="F30" s="34"/>
      <c r="G30" s="35"/>
    </row>
    <row r="31" spans="1:7" ht="15.75">
      <c r="A31" s="145"/>
      <c r="B31" s="149"/>
      <c r="C31" s="149"/>
      <c r="D31" s="149"/>
      <c r="E31" s="147"/>
      <c r="F31" s="147"/>
      <c r="G31" s="139"/>
    </row>
    <row r="32" spans="1:7" ht="12.75">
      <c r="A32" s="150"/>
      <c r="B32" s="150"/>
      <c r="C32" s="150"/>
      <c r="D32" s="150"/>
      <c r="E32" s="151"/>
      <c r="F32" s="151"/>
      <c r="G32" s="151"/>
    </row>
  </sheetData>
  <sheetProtection/>
  <mergeCells count="3">
    <mergeCell ref="F1:G1"/>
    <mergeCell ref="A2:G2"/>
    <mergeCell ref="A19:D1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G32"/>
  <sheetViews>
    <sheetView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205" customWidth="1"/>
    <col min="4" max="4" width="31.625" style="1" customWidth="1"/>
    <col min="5" max="5" width="19.75390625" style="1" customWidth="1"/>
    <col min="6" max="6" width="22.625" style="1" customWidth="1"/>
    <col min="7" max="7" width="14.125" style="22" customWidth="1"/>
    <col min="8" max="16384" width="9.125" style="1" customWidth="1"/>
  </cols>
  <sheetData>
    <row r="1" spans="6:7" ht="39" customHeight="1">
      <c r="F1" s="342" t="s">
        <v>108</v>
      </c>
      <c r="G1" s="343"/>
    </row>
    <row r="2" spans="1:7" ht="90.75" customHeight="1" thickBot="1">
      <c r="A2" s="341" t="s">
        <v>377</v>
      </c>
      <c r="B2" s="341"/>
      <c r="C2" s="341"/>
      <c r="D2" s="341"/>
      <c r="E2" s="341"/>
      <c r="F2" s="341"/>
      <c r="G2" s="341"/>
    </row>
    <row r="3" spans="1:7" ht="16.5" thickBot="1">
      <c r="A3" s="2" t="s">
        <v>1</v>
      </c>
      <c r="B3" s="3" t="s">
        <v>2</v>
      </c>
      <c r="C3" s="206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30">
      <c r="A4" s="61" t="s">
        <v>61</v>
      </c>
      <c r="B4" s="61" t="s">
        <v>62</v>
      </c>
      <c r="C4" s="210" t="s">
        <v>388</v>
      </c>
      <c r="D4" s="39" t="s">
        <v>63</v>
      </c>
      <c r="E4" s="58"/>
      <c r="F4" s="58">
        <v>184041</v>
      </c>
      <c r="G4" s="38"/>
    </row>
    <row r="5" spans="1:7" ht="45">
      <c r="A5" s="61" t="s">
        <v>11</v>
      </c>
      <c r="B5" s="61" t="s">
        <v>12</v>
      </c>
      <c r="C5" s="207" t="s">
        <v>231</v>
      </c>
      <c r="D5" s="39" t="s">
        <v>124</v>
      </c>
      <c r="E5" s="58">
        <v>11020603</v>
      </c>
      <c r="F5" s="58">
        <v>10306475</v>
      </c>
      <c r="G5" s="38"/>
    </row>
    <row r="6" spans="1:7" ht="51" customHeight="1">
      <c r="A6" s="61" t="s">
        <v>15</v>
      </c>
      <c r="B6" s="61" t="s">
        <v>141</v>
      </c>
      <c r="C6" s="207" t="s">
        <v>302</v>
      </c>
      <c r="D6" s="39" t="s">
        <v>142</v>
      </c>
      <c r="E6" s="58">
        <v>2400000</v>
      </c>
      <c r="F6" s="58">
        <v>2310515</v>
      </c>
      <c r="G6" s="38"/>
    </row>
    <row r="7" spans="1:7" ht="40.5" customHeight="1">
      <c r="A7" s="62">
        <v>750</v>
      </c>
      <c r="B7" s="63" t="s">
        <v>64</v>
      </c>
      <c r="C7" s="208" t="s">
        <v>233</v>
      </c>
      <c r="D7" s="5" t="s">
        <v>123</v>
      </c>
      <c r="E7" s="59">
        <v>1250000</v>
      </c>
      <c r="F7" s="59">
        <v>2047510</v>
      </c>
      <c r="G7" s="6"/>
    </row>
    <row r="8" spans="1:7" ht="57.75" customHeight="1">
      <c r="A8" s="62">
        <v>750</v>
      </c>
      <c r="B8" s="63" t="s">
        <v>220</v>
      </c>
      <c r="C8" s="84" t="s">
        <v>367</v>
      </c>
      <c r="D8" s="5" t="s">
        <v>365</v>
      </c>
      <c r="E8" s="59"/>
      <c r="F8" s="59">
        <v>12</v>
      </c>
      <c r="G8" s="6"/>
    </row>
    <row r="9" spans="1:7" ht="57.75" customHeight="1">
      <c r="A9" s="62">
        <v>750</v>
      </c>
      <c r="B9" s="63" t="s">
        <v>88</v>
      </c>
      <c r="C9" s="84" t="s">
        <v>293</v>
      </c>
      <c r="D9" s="5" t="s">
        <v>366</v>
      </c>
      <c r="E9" s="59"/>
      <c r="F9" s="59">
        <v>2490</v>
      </c>
      <c r="G9" s="6"/>
    </row>
    <row r="10" spans="1:7" s="13" customFormat="1" ht="105" customHeight="1">
      <c r="A10" s="64" t="s">
        <v>55</v>
      </c>
      <c r="B10" s="63" t="s">
        <v>65</v>
      </c>
      <c r="C10" s="208" t="s">
        <v>234</v>
      </c>
      <c r="D10" s="40" t="s">
        <v>66</v>
      </c>
      <c r="E10" s="59">
        <v>4200000</v>
      </c>
      <c r="F10" s="59">
        <v>4067971</v>
      </c>
      <c r="G10" s="23"/>
    </row>
    <row r="11" spans="1:7" s="13" customFormat="1" ht="105" customHeight="1">
      <c r="A11" s="335" t="s">
        <v>55</v>
      </c>
      <c r="B11" s="335" t="s">
        <v>79</v>
      </c>
      <c r="C11" s="86" t="s">
        <v>157</v>
      </c>
      <c r="D11" s="44" t="s">
        <v>206</v>
      </c>
      <c r="E11" s="59">
        <v>27292434</v>
      </c>
      <c r="F11" s="59">
        <v>26534995</v>
      </c>
      <c r="G11" s="23"/>
    </row>
    <row r="12" spans="1:7" s="13" customFormat="1" ht="56.25" customHeight="1">
      <c r="A12" s="336"/>
      <c r="B12" s="336"/>
      <c r="C12" s="84" t="s">
        <v>158</v>
      </c>
      <c r="D12" s="40" t="s">
        <v>207</v>
      </c>
      <c r="E12" s="59">
        <v>1799724</v>
      </c>
      <c r="F12" s="59">
        <v>2480871</v>
      </c>
      <c r="G12" s="23"/>
    </row>
    <row r="13" spans="1:7" s="13" customFormat="1" ht="45" customHeight="1">
      <c r="A13" s="61" t="s">
        <v>56</v>
      </c>
      <c r="B13" s="61" t="s">
        <v>368</v>
      </c>
      <c r="C13" s="210" t="s">
        <v>370</v>
      </c>
      <c r="D13" s="39" t="s">
        <v>369</v>
      </c>
      <c r="E13" s="59"/>
      <c r="F13" s="59">
        <v>2</v>
      </c>
      <c r="G13" s="23"/>
    </row>
    <row r="14" spans="1:7" s="13" customFormat="1" ht="29.25" customHeight="1">
      <c r="A14" s="61" t="s">
        <v>43</v>
      </c>
      <c r="B14" s="61" t="s">
        <v>89</v>
      </c>
      <c r="C14" s="210" t="s">
        <v>134</v>
      </c>
      <c r="D14" s="69" t="s">
        <v>143</v>
      </c>
      <c r="E14" s="59"/>
      <c r="F14" s="59">
        <v>163</v>
      </c>
      <c r="G14" s="23"/>
    </row>
    <row r="15" spans="1:7" s="13" customFormat="1" ht="29.25" customHeight="1">
      <c r="A15" s="61" t="s">
        <v>43</v>
      </c>
      <c r="B15" s="61" t="s">
        <v>90</v>
      </c>
      <c r="C15" s="210" t="s">
        <v>134</v>
      </c>
      <c r="D15" s="69" t="s">
        <v>144</v>
      </c>
      <c r="E15" s="59"/>
      <c r="F15" s="59">
        <v>61</v>
      </c>
      <c r="G15" s="23"/>
    </row>
    <row r="16" spans="1:7" ht="30">
      <c r="A16" s="63" t="s">
        <v>43</v>
      </c>
      <c r="B16" s="63" t="s">
        <v>67</v>
      </c>
      <c r="C16" s="84" t="s">
        <v>302</v>
      </c>
      <c r="D16" s="5" t="s">
        <v>139</v>
      </c>
      <c r="E16" s="59"/>
      <c r="F16" s="59">
        <v>47026</v>
      </c>
      <c r="G16" s="24"/>
    </row>
    <row r="17" spans="1:7" s="13" customFormat="1" ht="30">
      <c r="A17" s="63" t="s">
        <v>43</v>
      </c>
      <c r="B17" s="63" t="s">
        <v>68</v>
      </c>
      <c r="C17" s="84" t="s">
        <v>302</v>
      </c>
      <c r="D17" s="5" t="s">
        <v>69</v>
      </c>
      <c r="E17" s="59"/>
      <c r="F17" s="59">
        <v>48206</v>
      </c>
      <c r="G17" s="23"/>
    </row>
    <row r="18" spans="1:7" s="13" customFormat="1" ht="30">
      <c r="A18" s="63" t="s">
        <v>43</v>
      </c>
      <c r="B18" s="63" t="s">
        <v>45</v>
      </c>
      <c r="C18" s="84" t="s">
        <v>134</v>
      </c>
      <c r="D18" s="5" t="s">
        <v>371</v>
      </c>
      <c r="E18" s="59"/>
      <c r="F18" s="59">
        <v>162</v>
      </c>
      <c r="G18" s="23"/>
    </row>
    <row r="19" spans="1:7" ht="45">
      <c r="A19" s="63" t="s">
        <v>115</v>
      </c>
      <c r="B19" s="63" t="s">
        <v>117</v>
      </c>
      <c r="C19" s="84" t="s">
        <v>372</v>
      </c>
      <c r="D19" s="5" t="s">
        <v>136</v>
      </c>
      <c r="E19" s="59"/>
      <c r="F19" s="59">
        <v>3601</v>
      </c>
      <c r="G19" s="24"/>
    </row>
    <row r="20" spans="1:7" ht="30">
      <c r="A20" s="63" t="s">
        <v>115</v>
      </c>
      <c r="B20" s="63" t="s">
        <v>128</v>
      </c>
      <c r="C20" s="84" t="s">
        <v>235</v>
      </c>
      <c r="D20" s="5" t="s">
        <v>145</v>
      </c>
      <c r="E20" s="59">
        <v>3200</v>
      </c>
      <c r="F20" s="59">
        <v>12996</v>
      </c>
      <c r="G20" s="24"/>
    </row>
    <row r="21" spans="1:7" ht="45">
      <c r="A21" s="63" t="s">
        <v>115</v>
      </c>
      <c r="B21" s="63" t="s">
        <v>120</v>
      </c>
      <c r="C21" s="84" t="s">
        <v>372</v>
      </c>
      <c r="D21" s="5" t="s">
        <v>137</v>
      </c>
      <c r="E21" s="59"/>
      <c r="F21" s="59">
        <v>2379</v>
      </c>
      <c r="G21" s="24"/>
    </row>
    <row r="22" spans="1:7" ht="18" hidden="1">
      <c r="A22" s="63"/>
      <c r="B22" s="63"/>
      <c r="C22" s="84"/>
      <c r="D22" s="5"/>
      <c r="E22" s="59"/>
      <c r="F22" s="59"/>
      <c r="G22" s="24"/>
    </row>
    <row r="23" spans="1:7" s="13" customFormat="1" ht="60">
      <c r="A23" s="63" t="s">
        <v>49</v>
      </c>
      <c r="B23" s="63" t="s">
        <v>70</v>
      </c>
      <c r="C23" s="84" t="s">
        <v>373</v>
      </c>
      <c r="D23" s="5" t="s">
        <v>71</v>
      </c>
      <c r="E23" s="59"/>
      <c r="F23" s="59">
        <v>107037</v>
      </c>
      <c r="G23" s="23"/>
    </row>
    <row r="24" spans="1:7" ht="75">
      <c r="A24" s="63" t="s">
        <v>49</v>
      </c>
      <c r="B24" s="63" t="s">
        <v>72</v>
      </c>
      <c r="C24" s="84" t="s">
        <v>232</v>
      </c>
      <c r="D24" s="5" t="s">
        <v>208</v>
      </c>
      <c r="E24" s="59"/>
      <c r="F24" s="59">
        <v>16168</v>
      </c>
      <c r="G24" s="24"/>
    </row>
    <row r="25" spans="1:7" ht="60">
      <c r="A25" s="65" t="s">
        <v>49</v>
      </c>
      <c r="B25" s="65" t="s">
        <v>121</v>
      </c>
      <c r="C25" s="86" t="s">
        <v>303</v>
      </c>
      <c r="D25" s="57" t="s">
        <v>122</v>
      </c>
      <c r="E25" s="60"/>
      <c r="F25" s="60">
        <v>38546</v>
      </c>
      <c r="G25" s="30"/>
    </row>
    <row r="26" spans="1:7" ht="90">
      <c r="A26" s="63" t="s">
        <v>253</v>
      </c>
      <c r="B26" s="63" t="s">
        <v>254</v>
      </c>
      <c r="C26" s="84" t="s">
        <v>304</v>
      </c>
      <c r="D26" s="244" t="s">
        <v>291</v>
      </c>
      <c r="E26" s="59">
        <v>500000</v>
      </c>
      <c r="F26" s="59">
        <v>443295</v>
      </c>
      <c r="G26" s="24"/>
    </row>
    <row r="27" spans="1:7" ht="45">
      <c r="A27" s="63" t="s">
        <v>253</v>
      </c>
      <c r="B27" s="63" t="s">
        <v>286</v>
      </c>
      <c r="C27" s="84" t="s">
        <v>372</v>
      </c>
      <c r="D27" s="244" t="s">
        <v>318</v>
      </c>
      <c r="E27" s="59"/>
      <c r="F27" s="59">
        <v>489</v>
      </c>
      <c r="G27" s="24"/>
    </row>
    <row r="28" spans="1:7" ht="67.5" customHeight="1">
      <c r="A28" s="63" t="s">
        <v>100</v>
      </c>
      <c r="B28" s="63" t="s">
        <v>130</v>
      </c>
      <c r="C28" s="84" t="s">
        <v>134</v>
      </c>
      <c r="D28" s="244" t="s">
        <v>290</v>
      </c>
      <c r="E28" s="59"/>
      <c r="F28" s="59">
        <v>11</v>
      </c>
      <c r="G28" s="24"/>
    </row>
    <row r="29" spans="1:7" ht="38.25" customHeight="1">
      <c r="A29" s="63" t="s">
        <v>101</v>
      </c>
      <c r="B29" s="63" t="s">
        <v>175</v>
      </c>
      <c r="C29" s="84" t="s">
        <v>374</v>
      </c>
      <c r="D29" s="244" t="s">
        <v>375</v>
      </c>
      <c r="E29" s="59"/>
      <c r="F29" s="59">
        <v>11382</v>
      </c>
      <c r="G29" s="24"/>
    </row>
    <row r="30" spans="1:7" ht="48.75" customHeight="1">
      <c r="A30" s="63" t="s">
        <v>101</v>
      </c>
      <c r="B30" s="63" t="s">
        <v>132</v>
      </c>
      <c r="C30" s="84" t="s">
        <v>407</v>
      </c>
      <c r="D30" s="244" t="s">
        <v>376</v>
      </c>
      <c r="E30" s="59"/>
      <c r="F30" s="59">
        <v>11</v>
      </c>
      <c r="G30" s="24"/>
    </row>
    <row r="31" spans="1:7" s="13" customFormat="1" ht="26.25" customHeight="1" thickBot="1">
      <c r="A31" s="339" t="s">
        <v>39</v>
      </c>
      <c r="B31" s="340"/>
      <c r="C31" s="340"/>
      <c r="D31" s="334"/>
      <c r="E31" s="242">
        <f>SUM(E4:E30)</f>
        <v>48465961</v>
      </c>
      <c r="F31" s="242">
        <f>SUM(F4:F30)</f>
        <v>48666415</v>
      </c>
      <c r="G31" s="243">
        <f>F31/E31%</f>
        <v>100.41359749371317</v>
      </c>
    </row>
    <row r="32" spans="1:7" ht="15">
      <c r="A32" s="31"/>
      <c r="B32" s="31"/>
      <c r="C32" s="209"/>
      <c r="D32" s="33"/>
      <c r="E32" s="34"/>
      <c r="F32" s="34"/>
      <c r="G32" s="35"/>
    </row>
  </sheetData>
  <sheetProtection/>
  <mergeCells count="5">
    <mergeCell ref="F1:G1"/>
    <mergeCell ref="A2:G2"/>
    <mergeCell ref="A31:D31"/>
    <mergeCell ref="A11:A12"/>
    <mergeCell ref="B11:B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22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2.75"/>
  <cols>
    <col min="4" max="4" width="25.375" style="0" customWidth="1"/>
    <col min="5" max="5" width="18.125" style="0" customWidth="1"/>
    <col min="6" max="6" width="19.375" style="0" customWidth="1"/>
    <col min="7" max="7" width="19.125" style="0" customWidth="1"/>
  </cols>
  <sheetData>
    <row r="1" spans="1:7" ht="33.75" customHeight="1">
      <c r="A1" s="1"/>
      <c r="B1" s="1"/>
      <c r="C1" s="1"/>
      <c r="D1" s="1"/>
      <c r="E1" s="1"/>
      <c r="F1" s="342" t="s">
        <v>350</v>
      </c>
      <c r="G1" s="343"/>
    </row>
    <row r="2" spans="1:7" ht="52.5" customHeight="1" thickBot="1">
      <c r="A2" s="341" t="s">
        <v>386</v>
      </c>
      <c r="B2" s="341"/>
      <c r="C2" s="341"/>
      <c r="D2" s="341"/>
      <c r="E2" s="341"/>
      <c r="F2" s="341"/>
      <c r="G2" s="341"/>
    </row>
    <row r="3" spans="1:7" s="235" customFormat="1" ht="33" customHeight="1" thickBot="1">
      <c r="A3" s="211" t="s">
        <v>1</v>
      </c>
      <c r="B3" s="101" t="s">
        <v>2</v>
      </c>
      <c r="C3" s="101" t="s">
        <v>3</v>
      </c>
      <c r="D3" s="101" t="s">
        <v>4</v>
      </c>
      <c r="E3" s="101" t="s">
        <v>5</v>
      </c>
      <c r="F3" s="101" t="s">
        <v>6</v>
      </c>
      <c r="G3" s="102" t="s">
        <v>7</v>
      </c>
    </row>
    <row r="4" spans="1:7" ht="24" customHeight="1">
      <c r="A4" s="109" t="s">
        <v>61</v>
      </c>
      <c r="C4" s="110"/>
      <c r="D4" s="111" t="s">
        <v>75</v>
      </c>
      <c r="E4" s="112">
        <f>E5+E6</f>
        <v>2020254</v>
      </c>
      <c r="F4" s="112">
        <f>F5+F6</f>
        <v>2252755</v>
      </c>
      <c r="G4" s="121">
        <f>F4/E4%</f>
        <v>111.50850338620786</v>
      </c>
    </row>
    <row r="5" spans="1:7" ht="42" customHeight="1">
      <c r="A5" s="6"/>
      <c r="B5" s="115" t="s">
        <v>62</v>
      </c>
      <c r="C5" s="114">
        <v>6300</v>
      </c>
      <c r="D5" s="116" t="s">
        <v>76</v>
      </c>
      <c r="E5" s="117">
        <v>1120950</v>
      </c>
      <c r="F5" s="117">
        <v>1354948</v>
      </c>
      <c r="G5" s="113"/>
    </row>
    <row r="6" spans="1:7" ht="38.25" customHeight="1">
      <c r="A6" s="16"/>
      <c r="B6" s="115" t="s">
        <v>62</v>
      </c>
      <c r="C6" s="114">
        <v>6430</v>
      </c>
      <c r="D6" s="116" t="s">
        <v>76</v>
      </c>
      <c r="E6" s="117">
        <v>899304</v>
      </c>
      <c r="F6" s="117">
        <v>897807</v>
      </c>
      <c r="G6" s="87"/>
    </row>
    <row r="7" spans="1:7" ht="38.25" customHeight="1">
      <c r="A7" s="301" t="s">
        <v>11</v>
      </c>
      <c r="B7" s="115"/>
      <c r="C7" s="114"/>
      <c r="D7" s="19" t="s">
        <v>13</v>
      </c>
      <c r="E7" s="120">
        <f>E8</f>
        <v>11020603</v>
      </c>
      <c r="F7" s="120">
        <f>F8</f>
        <v>10266691</v>
      </c>
      <c r="G7" s="121">
        <f>F7/E7%</f>
        <v>93.15906761181762</v>
      </c>
    </row>
    <row r="8" spans="1:7" ht="38.25" customHeight="1">
      <c r="A8" s="16"/>
      <c r="B8" s="115" t="s">
        <v>12</v>
      </c>
      <c r="C8" s="115" t="s">
        <v>199</v>
      </c>
      <c r="D8" s="5" t="s">
        <v>14</v>
      </c>
      <c r="E8" s="117">
        <v>11020603</v>
      </c>
      <c r="F8" s="117">
        <v>10266691</v>
      </c>
      <c r="G8" s="87"/>
    </row>
    <row r="9" spans="1:7" ht="21.75" customHeight="1">
      <c r="A9" s="122" t="s">
        <v>15</v>
      </c>
      <c r="B9" s="122"/>
      <c r="C9" s="123"/>
      <c r="D9" s="124" t="s">
        <v>16</v>
      </c>
      <c r="E9" s="125">
        <f>E10</f>
        <v>0</v>
      </c>
      <c r="F9" s="125">
        <f>F10</f>
        <v>20</v>
      </c>
      <c r="G9" s="113">
        <v>0</v>
      </c>
    </row>
    <row r="10" spans="1:7" ht="50.25" customHeight="1">
      <c r="A10" s="122"/>
      <c r="B10" s="180" t="s">
        <v>141</v>
      </c>
      <c r="C10" s="180" t="s">
        <v>180</v>
      </c>
      <c r="D10" s="116" t="s">
        <v>146</v>
      </c>
      <c r="E10" s="181"/>
      <c r="F10" s="181">
        <v>20</v>
      </c>
      <c r="G10" s="195"/>
    </row>
    <row r="11" spans="1:7" ht="33.75" customHeight="1">
      <c r="A11" s="122" t="s">
        <v>23</v>
      </c>
      <c r="B11" s="122"/>
      <c r="C11" s="123"/>
      <c r="D11" s="126" t="s">
        <v>211</v>
      </c>
      <c r="E11" s="125">
        <f>E12</f>
        <v>681787</v>
      </c>
      <c r="F11" s="125">
        <f>F12</f>
        <v>756805</v>
      </c>
      <c r="G11" s="113">
        <f>F11/E11%</f>
        <v>111.00314321041616</v>
      </c>
    </row>
    <row r="12" spans="1:7" ht="26.25" customHeight="1">
      <c r="A12" s="115"/>
      <c r="B12" s="115" t="s">
        <v>64</v>
      </c>
      <c r="C12" s="115" t="s">
        <v>255</v>
      </c>
      <c r="D12" s="116" t="s">
        <v>77</v>
      </c>
      <c r="E12" s="117">
        <v>681787</v>
      </c>
      <c r="F12" s="117">
        <v>756805</v>
      </c>
      <c r="G12" s="113"/>
    </row>
    <row r="13" spans="1:7" ht="35.25" customHeight="1">
      <c r="A13" s="137" t="s">
        <v>56</v>
      </c>
      <c r="B13" s="137"/>
      <c r="C13" s="296"/>
      <c r="D13" s="103" t="s">
        <v>379</v>
      </c>
      <c r="E13" s="120">
        <f>E14</f>
        <v>0</v>
      </c>
      <c r="F13" s="120">
        <f>F14</f>
        <v>1</v>
      </c>
      <c r="G13" s="121"/>
    </row>
    <row r="14" spans="1:7" ht="32.25" customHeight="1">
      <c r="A14" s="130"/>
      <c r="B14" s="61" t="s">
        <v>368</v>
      </c>
      <c r="C14" s="130" t="s">
        <v>378</v>
      </c>
      <c r="D14" s="132" t="s">
        <v>380</v>
      </c>
      <c r="E14" s="117"/>
      <c r="F14" s="117">
        <v>1</v>
      </c>
      <c r="G14" s="113"/>
    </row>
    <row r="15" spans="1:7" ht="27.75" customHeight="1">
      <c r="A15" s="133" t="s">
        <v>43</v>
      </c>
      <c r="B15" s="133"/>
      <c r="C15" s="134"/>
      <c r="D15" s="135" t="s">
        <v>200</v>
      </c>
      <c r="E15" s="125">
        <v>0</v>
      </c>
      <c r="F15" s="125">
        <f>F16</f>
        <v>6446</v>
      </c>
      <c r="G15" s="113"/>
    </row>
    <row r="16" spans="1:7" ht="26.25" customHeight="1">
      <c r="A16" s="115"/>
      <c r="B16" s="115" t="s">
        <v>68</v>
      </c>
      <c r="C16" s="115" t="s">
        <v>180</v>
      </c>
      <c r="D16" s="116" t="s">
        <v>81</v>
      </c>
      <c r="E16" s="117"/>
      <c r="F16" s="117">
        <v>6446</v>
      </c>
      <c r="G16" s="113"/>
    </row>
    <row r="17" spans="1:7" ht="48" customHeight="1">
      <c r="A17" s="127" t="s">
        <v>100</v>
      </c>
      <c r="B17" s="127"/>
      <c r="C17" s="127"/>
      <c r="D17" s="129" t="s">
        <v>179</v>
      </c>
      <c r="E17" s="120">
        <f>E18</f>
        <v>200000</v>
      </c>
      <c r="F17" s="120">
        <f>F18</f>
        <v>200000</v>
      </c>
      <c r="G17" s="113">
        <f>F17/E17%</f>
        <v>100</v>
      </c>
    </row>
    <row r="18" spans="1:7" ht="33" customHeight="1">
      <c r="A18" s="127"/>
      <c r="B18" s="183" t="s">
        <v>381</v>
      </c>
      <c r="C18" s="183" t="s">
        <v>383</v>
      </c>
      <c r="D18" s="184" t="s">
        <v>382</v>
      </c>
      <c r="E18" s="181">
        <v>200000</v>
      </c>
      <c r="F18" s="181">
        <v>200000</v>
      </c>
      <c r="G18" s="195"/>
    </row>
    <row r="19" spans="1:7" ht="21.75" customHeight="1">
      <c r="A19" s="127" t="s">
        <v>101</v>
      </c>
      <c r="B19" s="127"/>
      <c r="C19" s="128"/>
      <c r="D19" s="129" t="s">
        <v>301</v>
      </c>
      <c r="E19" s="120">
        <f>E20+E21</f>
        <v>0</v>
      </c>
      <c r="F19" s="120">
        <f>F20+F21</f>
        <v>93907</v>
      </c>
      <c r="G19" s="113">
        <v>0</v>
      </c>
    </row>
    <row r="20" spans="1:7" ht="32.25" customHeight="1" thickBot="1">
      <c r="A20" s="130"/>
      <c r="B20" s="130" t="s">
        <v>175</v>
      </c>
      <c r="C20" s="131">
        <v>6207</v>
      </c>
      <c r="D20" s="132" t="s">
        <v>176</v>
      </c>
      <c r="E20" s="117"/>
      <c r="F20" s="117">
        <v>93907</v>
      </c>
      <c r="G20" s="113"/>
    </row>
    <row r="21" spans="1:7" ht="24.75" customHeight="1" hidden="1" thickBot="1">
      <c r="A21" s="133"/>
      <c r="B21" s="183" t="s">
        <v>175</v>
      </c>
      <c r="C21" s="274">
        <v>6309</v>
      </c>
      <c r="D21" s="132" t="s">
        <v>176</v>
      </c>
      <c r="E21" s="181"/>
      <c r="F21" s="181"/>
      <c r="G21" s="195"/>
    </row>
    <row r="22" spans="1:7" s="196" customFormat="1" ht="28.5" customHeight="1" thickBot="1">
      <c r="A22" s="357" t="s">
        <v>39</v>
      </c>
      <c r="B22" s="358"/>
      <c r="C22" s="358"/>
      <c r="D22" s="359"/>
      <c r="E22" s="186">
        <f>E4+E7+E9+E11+E13+E15+E17+E19</f>
        <v>13922644</v>
      </c>
      <c r="F22" s="186">
        <f>F4+F7+F9+F11+F13+F15+F17+F19</f>
        <v>13576625</v>
      </c>
      <c r="G22" s="187">
        <f>F22/E22%</f>
        <v>97.51470338536272</v>
      </c>
    </row>
  </sheetData>
  <sheetProtection/>
  <mergeCells count="3">
    <mergeCell ref="F1:G1"/>
    <mergeCell ref="A2:G2"/>
    <mergeCell ref="A22:D2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L133"/>
  <sheetViews>
    <sheetView zoomScale="75" zoomScaleNormal="75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O15" sqref="O15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8.625" style="82" customWidth="1"/>
    <col min="4" max="4" width="45.375" style="1" customWidth="1"/>
    <col min="5" max="5" width="20.00390625" style="1" customWidth="1"/>
    <col min="6" max="6" width="17.75390625" style="1" customWidth="1"/>
    <col min="7" max="7" width="16.00390625" style="22" customWidth="1"/>
    <col min="8" max="16384" width="9.125" style="1" customWidth="1"/>
  </cols>
  <sheetData>
    <row r="1" spans="6:7" ht="39" customHeight="1">
      <c r="F1" s="342" t="s">
        <v>351</v>
      </c>
      <c r="G1" s="343"/>
    </row>
    <row r="2" spans="1:7" ht="94.5" customHeight="1" thickBot="1">
      <c r="A2" s="360" t="s">
        <v>387</v>
      </c>
      <c r="B2" s="360"/>
      <c r="C2" s="360"/>
      <c r="D2" s="360"/>
      <c r="E2" s="360"/>
      <c r="F2" s="360"/>
      <c r="G2" s="360"/>
    </row>
    <row r="3" spans="1:7" ht="16.5" thickBot="1">
      <c r="A3" s="2" t="s">
        <v>1</v>
      </c>
      <c r="B3" s="3" t="s">
        <v>2</v>
      </c>
      <c r="C3" s="8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00" customFormat="1" ht="18.75" customHeight="1">
      <c r="A4" s="50" t="s">
        <v>8</v>
      </c>
      <c r="B4" s="50"/>
      <c r="C4" s="50"/>
      <c r="D4" s="49" t="s">
        <v>10</v>
      </c>
      <c r="E4" s="54">
        <f>E5</f>
        <v>10000</v>
      </c>
      <c r="F4" s="54">
        <f>F5</f>
        <v>9996</v>
      </c>
      <c r="G4" s="87">
        <f>F4/E4%</f>
        <v>99.96</v>
      </c>
    </row>
    <row r="5" spans="1:7" ht="46.5" customHeight="1">
      <c r="A5" s="6"/>
      <c r="B5" s="14" t="s">
        <v>9</v>
      </c>
      <c r="C5" s="14"/>
      <c r="D5" s="5" t="s">
        <v>140</v>
      </c>
      <c r="E5" s="7">
        <f>E6</f>
        <v>10000</v>
      </c>
      <c r="F5" s="7">
        <f>F6</f>
        <v>9996</v>
      </c>
      <c r="G5" s="21"/>
    </row>
    <row r="6" spans="1:7" ht="69" customHeight="1">
      <c r="A6" s="6"/>
      <c r="B6" s="14"/>
      <c r="C6" s="14">
        <v>2110</v>
      </c>
      <c r="D6" s="40" t="s">
        <v>154</v>
      </c>
      <c r="E6" s="7">
        <v>10000</v>
      </c>
      <c r="F6" s="7">
        <v>9996</v>
      </c>
      <c r="G6" s="21"/>
    </row>
    <row r="7" spans="1:7" s="13" customFormat="1" ht="18.75" customHeight="1">
      <c r="A7" s="25" t="s">
        <v>40</v>
      </c>
      <c r="B7" s="25"/>
      <c r="C7" s="25"/>
      <c r="D7" s="19" t="s">
        <v>74</v>
      </c>
      <c r="E7" s="18">
        <f>E9</f>
        <v>46221</v>
      </c>
      <c r="F7" s="18">
        <f>F9</f>
        <v>46220</v>
      </c>
      <c r="G7" s="21">
        <f>F7/E7%</f>
        <v>99.99783648125312</v>
      </c>
    </row>
    <row r="8" spans="1:7" ht="24" customHeight="1">
      <c r="A8" s="6"/>
      <c r="B8" s="14" t="s">
        <v>125</v>
      </c>
      <c r="C8" s="14"/>
      <c r="D8" s="5" t="s">
        <v>126</v>
      </c>
      <c r="E8" s="7">
        <f>E9</f>
        <v>46221</v>
      </c>
      <c r="F8" s="7">
        <f>F9</f>
        <v>46220</v>
      </c>
      <c r="G8" s="6"/>
    </row>
    <row r="9" spans="1:7" ht="82.5" customHeight="1">
      <c r="A9" s="6"/>
      <c r="B9" s="14"/>
      <c r="C9" s="14">
        <v>2460</v>
      </c>
      <c r="D9" s="40" t="s">
        <v>167</v>
      </c>
      <c r="E9" s="7">
        <v>46221</v>
      </c>
      <c r="F9" s="7">
        <v>46220</v>
      </c>
      <c r="G9" s="6"/>
    </row>
    <row r="10" spans="1:7" s="13" customFormat="1" ht="21" customHeight="1">
      <c r="A10" s="25" t="s">
        <v>61</v>
      </c>
      <c r="B10" s="25"/>
      <c r="C10" s="25"/>
      <c r="D10" s="19" t="s">
        <v>75</v>
      </c>
      <c r="E10" s="18">
        <f>E11</f>
        <v>2037254</v>
      </c>
      <c r="F10" s="18">
        <f>F11</f>
        <v>2472650</v>
      </c>
      <c r="G10" s="23">
        <f>F10/E10%</f>
        <v>121.37170917323023</v>
      </c>
    </row>
    <row r="11" spans="1:7" ht="21" customHeight="1">
      <c r="A11" s="14"/>
      <c r="B11" s="14" t="s">
        <v>62</v>
      </c>
      <c r="C11" s="14"/>
      <c r="D11" s="5" t="s">
        <v>76</v>
      </c>
      <c r="E11" s="7">
        <f>E12+E13+E14+E15+E16</f>
        <v>2037254</v>
      </c>
      <c r="F11" s="7">
        <f>F12+F13+F14+F15+F16</f>
        <v>2472650</v>
      </c>
      <c r="G11" s="24"/>
    </row>
    <row r="12" spans="1:7" ht="57.75" customHeight="1">
      <c r="A12" s="14"/>
      <c r="B12" s="14"/>
      <c r="C12" s="14" t="s">
        <v>165</v>
      </c>
      <c r="D12" s="40" t="s">
        <v>166</v>
      </c>
      <c r="E12" s="7">
        <v>17000</v>
      </c>
      <c r="F12" s="7">
        <v>17000</v>
      </c>
      <c r="G12" s="24"/>
    </row>
    <row r="13" spans="1:7" ht="72" customHeight="1">
      <c r="A13" s="14"/>
      <c r="B13" s="14"/>
      <c r="C13" s="14" t="s">
        <v>236</v>
      </c>
      <c r="D13" s="40" t="s">
        <v>404</v>
      </c>
      <c r="E13" s="7"/>
      <c r="F13" s="7">
        <v>18854</v>
      </c>
      <c r="G13" s="24"/>
    </row>
    <row r="14" spans="1:7" ht="34.5" customHeight="1">
      <c r="A14" s="73"/>
      <c r="B14" s="73"/>
      <c r="C14" s="85" t="s">
        <v>388</v>
      </c>
      <c r="D14" s="76" t="s">
        <v>161</v>
      </c>
      <c r="E14" s="74"/>
      <c r="F14" s="74">
        <v>184041</v>
      </c>
      <c r="G14" s="75"/>
    </row>
    <row r="15" spans="1:7" ht="84.75" customHeight="1">
      <c r="A15" s="73"/>
      <c r="B15" s="73"/>
      <c r="C15" s="114">
        <v>6300</v>
      </c>
      <c r="D15" s="179" t="s">
        <v>389</v>
      </c>
      <c r="E15" s="117">
        <v>1120950</v>
      </c>
      <c r="F15" s="117">
        <v>1354948</v>
      </c>
      <c r="G15" s="75"/>
    </row>
    <row r="16" spans="1:7" ht="58.5" customHeight="1">
      <c r="A16" s="73"/>
      <c r="B16" s="73"/>
      <c r="C16" s="114">
        <v>6430</v>
      </c>
      <c r="D16" s="179" t="s">
        <v>390</v>
      </c>
      <c r="E16" s="117">
        <v>899304</v>
      </c>
      <c r="F16" s="117">
        <v>897807</v>
      </c>
      <c r="G16" s="75"/>
    </row>
    <row r="17" spans="1:7" s="13" customFormat="1" ht="24.75" customHeight="1">
      <c r="A17" s="15" t="s">
        <v>11</v>
      </c>
      <c r="B17" s="15"/>
      <c r="C17" s="25"/>
      <c r="D17" s="19" t="s">
        <v>13</v>
      </c>
      <c r="E17" s="18">
        <f>E18</f>
        <v>11221357</v>
      </c>
      <c r="F17" s="18">
        <f>F18</f>
        <v>10507028</v>
      </c>
      <c r="G17" s="23">
        <f>F17/E17%</f>
        <v>93.63420128242956</v>
      </c>
    </row>
    <row r="18" spans="1:7" ht="35.25" customHeight="1">
      <c r="A18" s="16"/>
      <c r="B18" s="14" t="s">
        <v>12</v>
      </c>
      <c r="C18" s="14"/>
      <c r="D18" s="5" t="s">
        <v>14</v>
      </c>
      <c r="E18" s="7">
        <f>E19+E20+E21</f>
        <v>11221357</v>
      </c>
      <c r="F18" s="7">
        <f>F19+F20+F21</f>
        <v>10507028</v>
      </c>
      <c r="G18" s="24"/>
    </row>
    <row r="19" spans="1:7" ht="68.25" customHeight="1">
      <c r="A19" s="16"/>
      <c r="B19" s="14"/>
      <c r="C19" s="14">
        <v>2110</v>
      </c>
      <c r="D19" s="40" t="s">
        <v>154</v>
      </c>
      <c r="E19" s="7">
        <v>200754</v>
      </c>
      <c r="F19" s="7">
        <v>200553</v>
      </c>
      <c r="G19" s="24"/>
    </row>
    <row r="20" spans="1:7" ht="47.25" customHeight="1">
      <c r="A20" s="16"/>
      <c r="B20" s="14"/>
      <c r="C20" s="14" t="s">
        <v>199</v>
      </c>
      <c r="D20" s="40" t="s">
        <v>237</v>
      </c>
      <c r="E20" s="7">
        <v>11020603</v>
      </c>
      <c r="F20" s="7">
        <v>10266691</v>
      </c>
      <c r="G20" s="24"/>
    </row>
    <row r="21" spans="1:7" ht="72" customHeight="1">
      <c r="A21" s="16"/>
      <c r="B21" s="14"/>
      <c r="C21" s="84" t="s">
        <v>238</v>
      </c>
      <c r="D21" s="40" t="s">
        <v>161</v>
      </c>
      <c r="E21" s="7"/>
      <c r="F21" s="7">
        <v>39784</v>
      </c>
      <c r="G21" s="24"/>
    </row>
    <row r="22" spans="1:7" s="13" customFormat="1" ht="21" customHeight="1">
      <c r="A22" s="25" t="s">
        <v>15</v>
      </c>
      <c r="B22" s="25"/>
      <c r="C22" s="25"/>
      <c r="D22" s="17" t="s">
        <v>16</v>
      </c>
      <c r="E22" s="18">
        <f>E23+E28+E30</f>
        <v>3679461</v>
      </c>
      <c r="F22" s="18">
        <f>F23+F28+F30</f>
        <v>3549337</v>
      </c>
      <c r="G22" s="23">
        <f>F22/E22%</f>
        <v>96.46350375775147</v>
      </c>
    </row>
    <row r="23" spans="1:7" s="13" customFormat="1" ht="33.75" customHeight="1">
      <c r="A23" s="25"/>
      <c r="B23" s="14" t="s">
        <v>141</v>
      </c>
      <c r="C23" s="25"/>
      <c r="D23" s="5" t="s">
        <v>146</v>
      </c>
      <c r="E23" s="7">
        <f>E24+E25+E26+E27</f>
        <v>3201557</v>
      </c>
      <c r="F23" s="7">
        <f>F24+F25+F26+F27</f>
        <v>3071433</v>
      </c>
      <c r="G23" s="23"/>
    </row>
    <row r="24" spans="1:7" s="13" customFormat="1" ht="68.25" customHeight="1">
      <c r="A24" s="77"/>
      <c r="B24" s="77"/>
      <c r="C24" s="77">
        <v>2110</v>
      </c>
      <c r="D24" s="40" t="s">
        <v>154</v>
      </c>
      <c r="E24" s="78">
        <v>240000</v>
      </c>
      <c r="F24" s="78">
        <v>240000</v>
      </c>
      <c r="G24" s="79"/>
    </row>
    <row r="25" spans="1:7" s="13" customFormat="1" ht="68.25" customHeight="1">
      <c r="A25" s="77"/>
      <c r="B25" s="77"/>
      <c r="C25" s="77" t="s">
        <v>236</v>
      </c>
      <c r="D25" s="40" t="s">
        <v>404</v>
      </c>
      <c r="E25" s="78">
        <v>561557</v>
      </c>
      <c r="F25" s="78">
        <v>520918</v>
      </c>
      <c r="G25" s="79"/>
    </row>
    <row r="26" spans="1:7" s="13" customFormat="1" ht="56.25" customHeight="1">
      <c r="A26" s="77"/>
      <c r="B26" s="77"/>
      <c r="C26" s="85" t="s">
        <v>294</v>
      </c>
      <c r="D26" s="80" t="s">
        <v>161</v>
      </c>
      <c r="E26" s="78">
        <v>2400000</v>
      </c>
      <c r="F26" s="78">
        <v>2310495</v>
      </c>
      <c r="G26" s="79"/>
    </row>
    <row r="27" spans="1:7" s="13" customFormat="1" ht="27" customHeight="1">
      <c r="A27" s="77"/>
      <c r="B27" s="77"/>
      <c r="C27" s="85" t="s">
        <v>180</v>
      </c>
      <c r="D27" s="80" t="s">
        <v>391</v>
      </c>
      <c r="E27" s="78"/>
      <c r="F27" s="78">
        <v>20</v>
      </c>
      <c r="G27" s="79"/>
    </row>
    <row r="28" spans="1:7" ht="35.25" customHeight="1">
      <c r="A28" s="14"/>
      <c r="B28" s="14" t="s">
        <v>17</v>
      </c>
      <c r="C28" s="14"/>
      <c r="D28" s="5" t="s">
        <v>18</v>
      </c>
      <c r="E28" s="7">
        <f>E29</f>
        <v>76500</v>
      </c>
      <c r="F28" s="7">
        <f>F29</f>
        <v>76500</v>
      </c>
      <c r="G28" s="24"/>
    </row>
    <row r="29" spans="1:7" ht="67.5" customHeight="1">
      <c r="A29" s="14"/>
      <c r="B29" s="14"/>
      <c r="C29" s="14">
        <v>2110</v>
      </c>
      <c r="D29" s="40" t="s">
        <v>154</v>
      </c>
      <c r="E29" s="7">
        <v>76500</v>
      </c>
      <c r="F29" s="7">
        <v>76500</v>
      </c>
      <c r="G29" s="24"/>
    </row>
    <row r="30" spans="1:7" ht="18" customHeight="1">
      <c r="A30" s="14"/>
      <c r="B30" s="14" t="s">
        <v>21</v>
      </c>
      <c r="C30" s="14"/>
      <c r="D30" s="8" t="s">
        <v>22</v>
      </c>
      <c r="E30" s="7">
        <f>E31</f>
        <v>401404</v>
      </c>
      <c r="F30" s="7">
        <f>F31</f>
        <v>401404</v>
      </c>
      <c r="G30" s="24"/>
    </row>
    <row r="31" spans="1:7" ht="68.25" customHeight="1">
      <c r="A31" s="14"/>
      <c r="B31" s="14"/>
      <c r="C31" s="14">
        <v>2110</v>
      </c>
      <c r="D31" s="40" t="s">
        <v>154</v>
      </c>
      <c r="E31" s="7">
        <v>401404</v>
      </c>
      <c r="F31" s="7">
        <v>401404</v>
      </c>
      <c r="G31" s="24"/>
    </row>
    <row r="32" spans="1:7" s="13" customFormat="1" ht="22.5" customHeight="1">
      <c r="A32" s="25" t="s">
        <v>23</v>
      </c>
      <c r="B32" s="25"/>
      <c r="C32" s="25"/>
      <c r="D32" s="19" t="s">
        <v>24</v>
      </c>
      <c r="E32" s="18">
        <f>E33+E35+E38+E40+E42</f>
        <v>2189840</v>
      </c>
      <c r="F32" s="18">
        <f>F33+F35+F38+F40+F42</f>
        <v>3064869</v>
      </c>
      <c r="G32" s="23">
        <f>F32/E32%</f>
        <v>139.95858144887296</v>
      </c>
    </row>
    <row r="33" spans="1:7" ht="21.75" customHeight="1">
      <c r="A33" s="14"/>
      <c r="B33" s="14" t="s">
        <v>25</v>
      </c>
      <c r="C33" s="14"/>
      <c r="D33" s="8" t="s">
        <v>85</v>
      </c>
      <c r="E33" s="7">
        <f>E34</f>
        <v>216423</v>
      </c>
      <c r="F33" s="7">
        <f>F34</f>
        <v>216423</v>
      </c>
      <c r="G33" s="23"/>
    </row>
    <row r="34" spans="1:7" ht="70.5" customHeight="1">
      <c r="A34" s="14"/>
      <c r="B34" s="14"/>
      <c r="C34" s="14">
        <v>2110</v>
      </c>
      <c r="D34" s="40" t="s">
        <v>154</v>
      </c>
      <c r="E34" s="7">
        <v>216423</v>
      </c>
      <c r="F34" s="7">
        <v>216423</v>
      </c>
      <c r="G34" s="23"/>
    </row>
    <row r="35" spans="1:7" ht="15.75">
      <c r="A35" s="14"/>
      <c r="B35" s="14" t="s">
        <v>64</v>
      </c>
      <c r="C35" s="14"/>
      <c r="D35" s="8" t="s">
        <v>77</v>
      </c>
      <c r="E35" s="7">
        <f>E36+E37</f>
        <v>1931787</v>
      </c>
      <c r="F35" s="7">
        <f>F36+F37</f>
        <v>2804315</v>
      </c>
      <c r="G35" s="23"/>
    </row>
    <row r="36" spans="1:7" ht="33" customHeight="1">
      <c r="A36" s="14"/>
      <c r="B36" s="14"/>
      <c r="C36" s="84" t="s">
        <v>257</v>
      </c>
      <c r="D36" s="81" t="s">
        <v>161</v>
      </c>
      <c r="E36" s="7">
        <v>1250000</v>
      </c>
      <c r="F36" s="7">
        <v>2047510</v>
      </c>
      <c r="G36" s="23"/>
    </row>
    <row r="37" spans="1:7" ht="88.5" customHeight="1">
      <c r="A37" s="14"/>
      <c r="B37" s="14"/>
      <c r="C37" s="84" t="s">
        <v>255</v>
      </c>
      <c r="D37" s="80" t="s">
        <v>256</v>
      </c>
      <c r="E37" s="7">
        <v>681787</v>
      </c>
      <c r="F37" s="7">
        <v>756805</v>
      </c>
      <c r="G37" s="23"/>
    </row>
    <row r="38" spans="1:7" ht="21" customHeight="1">
      <c r="A38" s="14"/>
      <c r="B38" s="14" t="s">
        <v>27</v>
      </c>
      <c r="C38" s="14"/>
      <c r="D38" s="8" t="s">
        <v>28</v>
      </c>
      <c r="E38" s="7">
        <f>E39</f>
        <v>41630</v>
      </c>
      <c r="F38" s="7">
        <f>F39</f>
        <v>41629</v>
      </c>
      <c r="G38" s="23"/>
    </row>
    <row r="39" spans="1:7" ht="66" customHeight="1">
      <c r="A39" s="14"/>
      <c r="B39" s="14"/>
      <c r="C39" s="14">
        <v>2110</v>
      </c>
      <c r="D39" s="40" t="s">
        <v>154</v>
      </c>
      <c r="E39" s="7">
        <v>41630</v>
      </c>
      <c r="F39" s="7">
        <v>41629</v>
      </c>
      <c r="G39" s="23"/>
    </row>
    <row r="40" spans="1:7" ht="45" customHeight="1">
      <c r="A40" s="77"/>
      <c r="B40" s="77" t="s">
        <v>220</v>
      </c>
      <c r="C40" s="77"/>
      <c r="D40" s="300" t="s">
        <v>221</v>
      </c>
      <c r="E40" s="78">
        <f>E41</f>
        <v>0</v>
      </c>
      <c r="F40" s="78">
        <f>F41</f>
        <v>12</v>
      </c>
      <c r="G40" s="79"/>
    </row>
    <row r="41" spans="1:7" ht="28.5" customHeight="1">
      <c r="A41" s="14"/>
      <c r="B41" s="14"/>
      <c r="C41" s="14" t="s">
        <v>367</v>
      </c>
      <c r="D41" s="81" t="s">
        <v>161</v>
      </c>
      <c r="E41" s="7">
        <f>E43</f>
        <v>0</v>
      </c>
      <c r="F41" s="7">
        <v>12</v>
      </c>
      <c r="G41" s="24"/>
    </row>
    <row r="42" spans="1:7" ht="21.75" customHeight="1">
      <c r="A42" s="14"/>
      <c r="B42" s="14" t="s">
        <v>88</v>
      </c>
      <c r="C42" s="14"/>
      <c r="D42" s="81" t="s">
        <v>46</v>
      </c>
      <c r="E42" s="7">
        <f>E43</f>
        <v>0</v>
      </c>
      <c r="F42" s="7">
        <f>F43</f>
        <v>2490</v>
      </c>
      <c r="G42" s="24"/>
    </row>
    <row r="43" spans="1:7" ht="33" customHeight="1">
      <c r="A43" s="14"/>
      <c r="B43" s="14"/>
      <c r="C43" s="14" t="s">
        <v>293</v>
      </c>
      <c r="D43" s="81" t="s">
        <v>161</v>
      </c>
      <c r="E43" s="7"/>
      <c r="F43" s="7">
        <v>2490</v>
      </c>
      <c r="G43" s="24"/>
    </row>
    <row r="44" spans="1:7" s="13" customFormat="1" ht="21" customHeight="1">
      <c r="A44" s="25" t="s">
        <v>109</v>
      </c>
      <c r="B44" s="25"/>
      <c r="C44" s="25"/>
      <c r="D44" s="19" t="s">
        <v>110</v>
      </c>
      <c r="E44" s="18">
        <f>E45</f>
        <v>1000</v>
      </c>
      <c r="F44" s="18">
        <f>F45</f>
        <v>1000</v>
      </c>
      <c r="G44" s="23">
        <f>F44/E44%</f>
        <v>100</v>
      </c>
    </row>
    <row r="45" spans="1:7" s="13" customFormat="1" ht="21" customHeight="1">
      <c r="A45" s="14"/>
      <c r="B45" s="14" t="s">
        <v>111</v>
      </c>
      <c r="C45" s="14"/>
      <c r="D45" s="5" t="s">
        <v>112</v>
      </c>
      <c r="E45" s="7">
        <f>E46</f>
        <v>1000</v>
      </c>
      <c r="F45" s="7">
        <f>F46</f>
        <v>1000</v>
      </c>
      <c r="G45" s="24"/>
    </row>
    <row r="46" spans="1:7" s="13" customFormat="1" ht="67.5" customHeight="1">
      <c r="A46" s="14"/>
      <c r="B46" s="14"/>
      <c r="C46" s="14">
        <v>2110</v>
      </c>
      <c r="D46" s="40" t="s">
        <v>154</v>
      </c>
      <c r="E46" s="7">
        <v>1000</v>
      </c>
      <c r="F46" s="7">
        <v>1000</v>
      </c>
      <c r="G46" s="24"/>
    </row>
    <row r="47" spans="1:7" s="13" customFormat="1" ht="36" customHeight="1">
      <c r="A47" s="25" t="s">
        <v>113</v>
      </c>
      <c r="B47" s="25"/>
      <c r="C47" s="25"/>
      <c r="D47" s="19" t="s">
        <v>114</v>
      </c>
      <c r="E47" s="18">
        <f>E48</f>
        <v>3000</v>
      </c>
      <c r="F47" s="18">
        <f>F48</f>
        <v>2996</v>
      </c>
      <c r="G47" s="23">
        <f>F47/E47%</f>
        <v>99.86666666666666</v>
      </c>
    </row>
    <row r="48" spans="1:7" s="72" customFormat="1" ht="27.75" customHeight="1">
      <c r="A48" s="77"/>
      <c r="B48" s="77" t="s">
        <v>203</v>
      </c>
      <c r="C48" s="77"/>
      <c r="D48" s="275" t="s">
        <v>204</v>
      </c>
      <c r="E48" s="78">
        <f>E49</f>
        <v>3000</v>
      </c>
      <c r="F48" s="78">
        <f>F49</f>
        <v>2996</v>
      </c>
      <c r="G48" s="79"/>
    </row>
    <row r="49" spans="1:7" s="13" customFormat="1" ht="69.75" customHeight="1">
      <c r="A49" s="14"/>
      <c r="B49" s="14"/>
      <c r="C49" s="14" t="s">
        <v>162</v>
      </c>
      <c r="D49" s="40" t="s">
        <v>154</v>
      </c>
      <c r="E49" s="7">
        <v>3000</v>
      </c>
      <c r="F49" s="7">
        <v>2996</v>
      </c>
      <c r="G49" s="24"/>
    </row>
    <row r="50" spans="1:7" s="13" customFormat="1" ht="57" customHeight="1">
      <c r="A50" s="25" t="s">
        <v>55</v>
      </c>
      <c r="B50" s="25"/>
      <c r="C50" s="25"/>
      <c r="D50" s="41" t="s">
        <v>151</v>
      </c>
      <c r="E50" s="18">
        <f>E51+E55</f>
        <v>33292158</v>
      </c>
      <c r="F50" s="18">
        <f>F51+F55</f>
        <v>33083837</v>
      </c>
      <c r="G50" s="23">
        <f>F50/E50%</f>
        <v>99.37426405341462</v>
      </c>
    </row>
    <row r="51" spans="1:7" ht="66" customHeight="1">
      <c r="A51" s="14"/>
      <c r="B51" s="14" t="s">
        <v>65</v>
      </c>
      <c r="C51" s="14"/>
      <c r="D51" s="5" t="s">
        <v>78</v>
      </c>
      <c r="E51" s="7">
        <f>E52+E53+E54</f>
        <v>4200000</v>
      </c>
      <c r="F51" s="7">
        <f>F52+F53+F54</f>
        <v>4067971</v>
      </c>
      <c r="G51" s="24"/>
    </row>
    <row r="52" spans="1:7" ht="21.75" customHeight="1">
      <c r="A52" s="14"/>
      <c r="B52" s="14"/>
      <c r="C52" s="14" t="s">
        <v>155</v>
      </c>
      <c r="D52" s="40" t="s">
        <v>156</v>
      </c>
      <c r="E52" s="7">
        <v>3050000</v>
      </c>
      <c r="F52" s="7">
        <v>3080065</v>
      </c>
      <c r="G52" s="24"/>
    </row>
    <row r="53" spans="1:7" ht="59.25" customHeight="1">
      <c r="A53" s="14"/>
      <c r="B53" s="14"/>
      <c r="C53" s="14" t="s">
        <v>212</v>
      </c>
      <c r="D53" s="40" t="s">
        <v>213</v>
      </c>
      <c r="E53" s="7">
        <v>1100000</v>
      </c>
      <c r="F53" s="7">
        <v>909869</v>
      </c>
      <c r="G53" s="24"/>
    </row>
    <row r="54" spans="1:7" ht="31.5" customHeight="1">
      <c r="A54" s="14"/>
      <c r="B54" s="14"/>
      <c r="C54" s="84" t="s">
        <v>295</v>
      </c>
      <c r="D54" s="40" t="s">
        <v>161</v>
      </c>
      <c r="E54" s="7">
        <v>50000</v>
      </c>
      <c r="F54" s="7">
        <v>78037</v>
      </c>
      <c r="G54" s="24"/>
    </row>
    <row r="55" spans="1:7" ht="51" customHeight="1">
      <c r="A55" s="14"/>
      <c r="B55" s="14" t="s">
        <v>79</v>
      </c>
      <c r="C55" s="14"/>
      <c r="D55" s="5" t="s">
        <v>152</v>
      </c>
      <c r="E55" s="7">
        <f>E56+E57</f>
        <v>29092158</v>
      </c>
      <c r="F55" s="7">
        <f>F56+F57</f>
        <v>29015866</v>
      </c>
      <c r="G55" s="24"/>
    </row>
    <row r="56" spans="1:7" ht="26.25" customHeight="1">
      <c r="A56" s="14"/>
      <c r="B56" s="14"/>
      <c r="C56" s="14" t="s">
        <v>157</v>
      </c>
      <c r="D56" s="40" t="s">
        <v>159</v>
      </c>
      <c r="E56" s="7">
        <v>27292434</v>
      </c>
      <c r="F56" s="7">
        <v>26534995</v>
      </c>
      <c r="G56" s="24"/>
    </row>
    <row r="57" spans="1:8" ht="23.25" customHeight="1">
      <c r="A57" s="14"/>
      <c r="B57" s="14"/>
      <c r="C57" s="14" t="s">
        <v>158</v>
      </c>
      <c r="D57" s="40" t="s">
        <v>160</v>
      </c>
      <c r="E57" s="7">
        <v>1799724</v>
      </c>
      <c r="F57" s="7">
        <v>2480871</v>
      </c>
      <c r="G57" s="24"/>
      <c r="H57" s="48"/>
    </row>
    <row r="58" spans="1:8" s="13" customFormat="1" ht="22.5" customHeight="1">
      <c r="A58" s="122" t="s">
        <v>56</v>
      </c>
      <c r="B58" s="122"/>
      <c r="C58" s="122"/>
      <c r="D58" s="124" t="s">
        <v>57</v>
      </c>
      <c r="E58" s="125">
        <f>E59+E61+E63+E66</f>
        <v>24969766</v>
      </c>
      <c r="F58" s="125">
        <f>F59+F61+F63+F66</f>
        <v>24969768</v>
      </c>
      <c r="G58" s="164">
        <f>F58/E58%</f>
        <v>100.0000080096866</v>
      </c>
      <c r="H58" s="99"/>
    </row>
    <row r="59" spans="1:7" ht="52.5" customHeight="1">
      <c r="A59" s="14"/>
      <c r="B59" s="14" t="s">
        <v>58</v>
      </c>
      <c r="C59" s="14"/>
      <c r="D59" s="5" t="s">
        <v>59</v>
      </c>
      <c r="E59" s="7">
        <f>E60</f>
        <v>19999348</v>
      </c>
      <c r="F59" s="7">
        <f>F60</f>
        <v>19999348</v>
      </c>
      <c r="G59" s="24"/>
    </row>
    <row r="60" spans="1:7" ht="25.5" customHeight="1">
      <c r="A60" s="14"/>
      <c r="B60" s="14"/>
      <c r="C60" s="14" t="s">
        <v>214</v>
      </c>
      <c r="D60" s="40" t="s">
        <v>215</v>
      </c>
      <c r="E60" s="7">
        <v>19999348</v>
      </c>
      <c r="F60" s="7">
        <v>19999348</v>
      </c>
      <c r="G60" s="24"/>
    </row>
    <row r="61" spans="1:7" ht="42" customHeight="1">
      <c r="A61" s="14"/>
      <c r="B61" s="14" t="s">
        <v>205</v>
      </c>
      <c r="C61" s="14"/>
      <c r="D61" s="40" t="s">
        <v>210</v>
      </c>
      <c r="E61" s="7">
        <f>E62</f>
        <v>1386</v>
      </c>
      <c r="F61" s="7">
        <f>F62</f>
        <v>1386</v>
      </c>
      <c r="G61" s="24"/>
    </row>
    <row r="62" spans="1:7" ht="24.75" customHeight="1">
      <c r="A62" s="14"/>
      <c r="B62" s="14"/>
      <c r="C62" s="14" t="s">
        <v>392</v>
      </c>
      <c r="D62" s="40" t="s">
        <v>393</v>
      </c>
      <c r="E62" s="7">
        <v>1386</v>
      </c>
      <c r="F62" s="7">
        <v>1386</v>
      </c>
      <c r="G62" s="24"/>
    </row>
    <row r="63" spans="1:7" ht="30.75" customHeight="1">
      <c r="A63" s="14"/>
      <c r="B63" s="14" t="s">
        <v>368</v>
      </c>
      <c r="C63" s="14"/>
      <c r="D63" s="40" t="s">
        <v>394</v>
      </c>
      <c r="E63" s="7">
        <f>E64+E65</f>
        <v>0</v>
      </c>
      <c r="F63" s="7">
        <f>F64+F65</f>
        <v>2</v>
      </c>
      <c r="G63" s="24"/>
    </row>
    <row r="64" spans="1:7" ht="54" customHeight="1">
      <c r="A64" s="14"/>
      <c r="B64" s="14"/>
      <c r="C64" s="14" t="s">
        <v>395</v>
      </c>
      <c r="D64" s="40" t="s">
        <v>396</v>
      </c>
      <c r="E64" s="7"/>
      <c r="F64" s="7">
        <v>1</v>
      </c>
      <c r="G64" s="24"/>
    </row>
    <row r="65" spans="1:7" ht="48" customHeight="1">
      <c r="A65" s="14"/>
      <c r="B65" s="14"/>
      <c r="C65" s="14" t="s">
        <v>378</v>
      </c>
      <c r="D65" s="40" t="s">
        <v>396</v>
      </c>
      <c r="E65" s="7"/>
      <c r="F65" s="7">
        <v>1</v>
      </c>
      <c r="G65" s="24"/>
    </row>
    <row r="66" spans="1:12" ht="36" customHeight="1">
      <c r="A66" s="14"/>
      <c r="B66" s="14" t="s">
        <v>118</v>
      </c>
      <c r="C66" s="14"/>
      <c r="D66" s="5" t="s">
        <v>119</v>
      </c>
      <c r="E66" s="7">
        <f>E67</f>
        <v>4969032</v>
      </c>
      <c r="F66" s="7">
        <f>F67</f>
        <v>4969032</v>
      </c>
      <c r="G66" s="24"/>
      <c r="L66" s="1" t="s">
        <v>216</v>
      </c>
    </row>
    <row r="67" spans="1:7" ht="32.25" customHeight="1">
      <c r="A67" s="14"/>
      <c r="B67" s="14"/>
      <c r="C67" s="14" t="s">
        <v>214</v>
      </c>
      <c r="D67" s="40" t="s">
        <v>215</v>
      </c>
      <c r="E67" s="7">
        <v>4969032</v>
      </c>
      <c r="F67" s="7">
        <v>4969032</v>
      </c>
      <c r="G67" s="24"/>
    </row>
    <row r="68" spans="1:7" s="13" customFormat="1" ht="30" customHeight="1">
      <c r="A68" s="25" t="s">
        <v>43</v>
      </c>
      <c r="B68" s="25"/>
      <c r="C68" s="25"/>
      <c r="D68" s="19" t="s">
        <v>44</v>
      </c>
      <c r="E68" s="125">
        <f>E69+E71+E73+E75+E78</f>
        <v>334384</v>
      </c>
      <c r="F68" s="125">
        <f>F69+F71+F73+F75+F78</f>
        <v>420572</v>
      </c>
      <c r="G68" s="23">
        <f>F68/E68%</f>
        <v>125.77515670606249</v>
      </c>
    </row>
    <row r="69" spans="1:7" ht="24.75" customHeight="1">
      <c r="A69" s="14"/>
      <c r="B69" s="14" t="s">
        <v>89</v>
      </c>
      <c r="C69" s="14"/>
      <c r="D69" s="5" t="s">
        <v>129</v>
      </c>
      <c r="E69" s="7">
        <f>E70</f>
        <v>0</v>
      </c>
      <c r="F69" s="7">
        <f>F70</f>
        <v>163</v>
      </c>
      <c r="G69" s="24"/>
    </row>
    <row r="70" spans="1:7" ht="24.75" customHeight="1">
      <c r="A70" s="14"/>
      <c r="B70" s="14"/>
      <c r="C70" s="14" t="s">
        <v>134</v>
      </c>
      <c r="D70" s="40" t="s">
        <v>161</v>
      </c>
      <c r="E70" s="7"/>
      <c r="F70" s="7">
        <v>163</v>
      </c>
      <c r="G70" s="24"/>
    </row>
    <row r="71" spans="1:7" ht="17.25" customHeight="1">
      <c r="A71" s="14"/>
      <c r="B71" s="14" t="s">
        <v>90</v>
      </c>
      <c r="C71" s="14"/>
      <c r="D71" s="5" t="s">
        <v>91</v>
      </c>
      <c r="E71" s="7">
        <f>E72</f>
        <v>0</v>
      </c>
      <c r="F71" s="7">
        <f>F72</f>
        <v>61</v>
      </c>
      <c r="G71" s="24"/>
    </row>
    <row r="72" spans="1:7" ht="17.25" customHeight="1">
      <c r="A72" s="14"/>
      <c r="B72" s="14"/>
      <c r="C72" s="14" t="s">
        <v>134</v>
      </c>
      <c r="D72" s="5" t="s">
        <v>161</v>
      </c>
      <c r="E72" s="7"/>
      <c r="F72" s="7">
        <v>61</v>
      </c>
      <c r="G72" s="24"/>
    </row>
    <row r="73" spans="1:7" ht="22.5" customHeight="1">
      <c r="A73" s="14"/>
      <c r="B73" s="14" t="s">
        <v>67</v>
      </c>
      <c r="C73" s="14"/>
      <c r="D73" s="5" t="s">
        <v>80</v>
      </c>
      <c r="E73" s="7">
        <f>E74</f>
        <v>0</v>
      </c>
      <c r="F73" s="7">
        <f>F74</f>
        <v>47026</v>
      </c>
      <c r="G73" s="24"/>
    </row>
    <row r="74" spans="1:7" ht="32.25" customHeight="1">
      <c r="A74" s="14"/>
      <c r="B74" s="14"/>
      <c r="C74" s="84" t="s">
        <v>397</v>
      </c>
      <c r="D74" s="40" t="s">
        <v>161</v>
      </c>
      <c r="E74" s="7"/>
      <c r="F74" s="7">
        <v>47026</v>
      </c>
      <c r="G74" s="24"/>
    </row>
    <row r="75" spans="1:7" ht="23.25" customHeight="1">
      <c r="A75" s="14"/>
      <c r="B75" s="14" t="s">
        <v>68</v>
      </c>
      <c r="C75" s="14"/>
      <c r="D75" s="5" t="s">
        <v>81</v>
      </c>
      <c r="E75" s="7">
        <f>E76+E77</f>
        <v>0</v>
      </c>
      <c r="F75" s="7">
        <f>F76+F77</f>
        <v>48206</v>
      </c>
      <c r="G75" s="24"/>
    </row>
    <row r="76" spans="1:7" ht="76.5" customHeight="1">
      <c r="A76" s="14"/>
      <c r="B76" s="14"/>
      <c r="C76" s="84" t="s">
        <v>296</v>
      </c>
      <c r="D76" s="40" t="s">
        <v>161</v>
      </c>
      <c r="E76" s="7"/>
      <c r="F76" s="7">
        <v>41760</v>
      </c>
      <c r="G76" s="24"/>
    </row>
    <row r="77" spans="1:7" ht="31.5" customHeight="1">
      <c r="A77" s="14"/>
      <c r="B77" s="14"/>
      <c r="C77" s="14" t="s">
        <v>180</v>
      </c>
      <c r="D77" s="40" t="s">
        <v>239</v>
      </c>
      <c r="E77" s="7"/>
      <c r="F77" s="7">
        <v>6446</v>
      </c>
      <c r="G77" s="24"/>
    </row>
    <row r="78" spans="1:7" ht="28.5" customHeight="1">
      <c r="A78" s="14"/>
      <c r="B78" s="14" t="s">
        <v>45</v>
      </c>
      <c r="C78" s="84"/>
      <c r="D78" s="5" t="s">
        <v>46</v>
      </c>
      <c r="E78" s="117">
        <f>E79+E80+E81+E82</f>
        <v>334384</v>
      </c>
      <c r="F78" s="117">
        <f>F79+F80+F81+F82</f>
        <v>325116</v>
      </c>
      <c r="G78" s="24"/>
    </row>
    <row r="79" spans="1:7" ht="28.5" customHeight="1">
      <c r="A79" s="14"/>
      <c r="B79" s="14"/>
      <c r="C79" s="84" t="s">
        <v>134</v>
      </c>
      <c r="D79" s="5" t="s">
        <v>161</v>
      </c>
      <c r="E79" s="117"/>
      <c r="F79" s="117">
        <v>162</v>
      </c>
      <c r="G79" s="24"/>
    </row>
    <row r="80" spans="1:7" ht="83.25" customHeight="1">
      <c r="A80" s="14"/>
      <c r="B80" s="14"/>
      <c r="C80" s="86" t="s">
        <v>258</v>
      </c>
      <c r="D80" s="80" t="s">
        <v>256</v>
      </c>
      <c r="E80" s="7">
        <v>284002</v>
      </c>
      <c r="F80" s="7">
        <v>283978</v>
      </c>
      <c r="G80" s="24"/>
    </row>
    <row r="81" spans="1:7" ht="83.25" customHeight="1">
      <c r="A81" s="14"/>
      <c r="B81" s="14"/>
      <c r="C81" s="86" t="s">
        <v>240</v>
      </c>
      <c r="D81" s="80" t="s">
        <v>256</v>
      </c>
      <c r="E81" s="7">
        <v>50118</v>
      </c>
      <c r="F81" s="7">
        <v>40712</v>
      </c>
      <c r="G81" s="24"/>
    </row>
    <row r="82" spans="1:7" ht="46.5" customHeight="1">
      <c r="A82" s="14"/>
      <c r="B82" s="14"/>
      <c r="C82" s="14" t="s">
        <v>163</v>
      </c>
      <c r="D82" s="40" t="s">
        <v>164</v>
      </c>
      <c r="E82" s="7">
        <v>264</v>
      </c>
      <c r="F82" s="7">
        <v>264</v>
      </c>
      <c r="G82" s="24"/>
    </row>
    <row r="83" spans="1:7" s="13" customFormat="1" ht="22.5" customHeight="1">
      <c r="A83" s="25" t="s">
        <v>29</v>
      </c>
      <c r="B83" s="25"/>
      <c r="C83" s="25"/>
      <c r="D83" s="17" t="s">
        <v>30</v>
      </c>
      <c r="E83" s="18">
        <f>E84</f>
        <v>11089157</v>
      </c>
      <c r="F83" s="18">
        <f>F84</f>
        <v>11089109</v>
      </c>
      <c r="G83" s="23">
        <v>99.99</v>
      </c>
    </row>
    <row r="84" spans="1:7" ht="54.75" customHeight="1">
      <c r="A84" s="14"/>
      <c r="B84" s="14" t="s">
        <v>31</v>
      </c>
      <c r="C84" s="14"/>
      <c r="D84" s="5" t="s">
        <v>138</v>
      </c>
      <c r="E84" s="7">
        <f>E85</f>
        <v>11089157</v>
      </c>
      <c r="F84" s="7">
        <f>F85</f>
        <v>11089109</v>
      </c>
      <c r="G84" s="24"/>
    </row>
    <row r="85" spans="1:7" ht="70.5" customHeight="1">
      <c r="A85" s="14"/>
      <c r="B85" s="14"/>
      <c r="C85" s="84" t="s">
        <v>162</v>
      </c>
      <c r="D85" s="40" t="s">
        <v>154</v>
      </c>
      <c r="E85" s="7">
        <v>11089157</v>
      </c>
      <c r="F85" s="7">
        <v>11089109</v>
      </c>
      <c r="G85" s="24"/>
    </row>
    <row r="86" spans="1:7" s="13" customFormat="1" ht="21" customHeight="1">
      <c r="A86" s="25" t="s">
        <v>115</v>
      </c>
      <c r="B86" s="25"/>
      <c r="C86" s="25"/>
      <c r="D86" s="17" t="s">
        <v>116</v>
      </c>
      <c r="E86" s="18">
        <f>E87+E92+E99</f>
        <v>1001116</v>
      </c>
      <c r="F86" s="18">
        <f>F87+F92+F99</f>
        <v>915439</v>
      </c>
      <c r="G86" s="23">
        <f>F86/E86%</f>
        <v>91.44185089440185</v>
      </c>
    </row>
    <row r="87" spans="1:7" ht="32.25" customHeight="1">
      <c r="A87" s="14"/>
      <c r="B87" s="14" t="s">
        <v>117</v>
      </c>
      <c r="C87" s="14"/>
      <c r="D87" s="5" t="s">
        <v>47</v>
      </c>
      <c r="E87" s="7">
        <f>E88+E89+E90+E91</f>
        <v>309603</v>
      </c>
      <c r="F87" s="7">
        <f>F88+F89+F90+F91</f>
        <v>238020</v>
      </c>
      <c r="G87" s="23"/>
    </row>
    <row r="88" spans="1:7" ht="28.5" customHeight="1">
      <c r="A88" s="14"/>
      <c r="B88" s="14"/>
      <c r="C88" s="84" t="s">
        <v>372</v>
      </c>
      <c r="D88" s="40" t="s">
        <v>161</v>
      </c>
      <c r="E88" s="7"/>
      <c r="F88" s="7">
        <v>3601</v>
      </c>
      <c r="G88" s="23"/>
    </row>
    <row r="89" spans="1:7" ht="43.5" customHeight="1">
      <c r="A89" s="14"/>
      <c r="B89" s="14"/>
      <c r="C89" s="84" t="s">
        <v>163</v>
      </c>
      <c r="D89" s="40" t="s">
        <v>164</v>
      </c>
      <c r="E89" s="7">
        <v>139308</v>
      </c>
      <c r="F89" s="7">
        <v>134284</v>
      </c>
      <c r="G89" s="23">
        <f>F89/E89%</f>
        <v>96.39360266459931</v>
      </c>
    </row>
    <row r="90" spans="1:7" ht="59.25" customHeight="1">
      <c r="A90" s="14"/>
      <c r="B90" s="14"/>
      <c r="C90" s="84" t="s">
        <v>165</v>
      </c>
      <c r="D90" s="40" t="s">
        <v>166</v>
      </c>
      <c r="E90" s="7">
        <v>170295</v>
      </c>
      <c r="F90" s="7">
        <v>90562</v>
      </c>
      <c r="G90" s="23"/>
    </row>
    <row r="91" spans="1:7" ht="77.25" customHeight="1">
      <c r="A91" s="14"/>
      <c r="B91" s="14"/>
      <c r="C91" s="84" t="s">
        <v>398</v>
      </c>
      <c r="D91" s="40" t="s">
        <v>399</v>
      </c>
      <c r="E91" s="7"/>
      <c r="F91" s="7">
        <v>9573</v>
      </c>
      <c r="G91" s="23"/>
    </row>
    <row r="92" spans="1:7" ht="40.5" customHeight="1">
      <c r="A92" s="14"/>
      <c r="B92" s="14" t="s">
        <v>128</v>
      </c>
      <c r="C92" s="14"/>
      <c r="D92" s="5" t="s">
        <v>48</v>
      </c>
      <c r="E92" s="7">
        <f>E93+E94+E95+E96+E97+E98</f>
        <v>497618</v>
      </c>
      <c r="F92" s="7">
        <f>F93+F94+F95+F96+F97+F98</f>
        <v>540751</v>
      </c>
      <c r="G92" s="23"/>
    </row>
    <row r="93" spans="1:7" ht="29.25" customHeight="1">
      <c r="A93" s="14"/>
      <c r="B93" s="14"/>
      <c r="C93" s="84" t="s">
        <v>235</v>
      </c>
      <c r="D93" s="40" t="s">
        <v>161</v>
      </c>
      <c r="E93" s="7">
        <v>3200</v>
      </c>
      <c r="F93" s="7">
        <v>12996</v>
      </c>
      <c r="G93" s="23"/>
    </row>
    <row r="94" spans="1:7" ht="76.5" customHeight="1">
      <c r="A94" s="14"/>
      <c r="B94" s="14"/>
      <c r="C94" s="84" t="s">
        <v>162</v>
      </c>
      <c r="D94" s="40" t="s">
        <v>154</v>
      </c>
      <c r="E94" s="7">
        <v>12000</v>
      </c>
      <c r="F94" s="7">
        <v>12000</v>
      </c>
      <c r="G94" s="23"/>
    </row>
    <row r="95" spans="1:7" ht="76.5" customHeight="1">
      <c r="A95" s="14"/>
      <c r="B95" s="14"/>
      <c r="C95" s="84" t="s">
        <v>400</v>
      </c>
      <c r="D95" s="40" t="s">
        <v>401</v>
      </c>
      <c r="E95" s="7">
        <v>20702</v>
      </c>
      <c r="F95" s="7">
        <v>20679</v>
      </c>
      <c r="G95" s="23"/>
    </row>
    <row r="96" spans="1:7" ht="57.75" customHeight="1">
      <c r="A96" s="14"/>
      <c r="B96" s="14"/>
      <c r="C96" s="84" t="s">
        <v>163</v>
      </c>
      <c r="D96" s="40" t="s">
        <v>164</v>
      </c>
      <c r="E96" s="7">
        <v>111716</v>
      </c>
      <c r="F96" s="7">
        <v>101400</v>
      </c>
      <c r="G96" s="23"/>
    </row>
    <row r="97" spans="1:7" ht="65.25" customHeight="1">
      <c r="A97" s="14"/>
      <c r="B97" s="14"/>
      <c r="C97" s="84" t="s">
        <v>165</v>
      </c>
      <c r="D97" s="40" t="s">
        <v>166</v>
      </c>
      <c r="E97" s="7">
        <v>350000</v>
      </c>
      <c r="F97" s="7">
        <v>377517</v>
      </c>
      <c r="G97" s="23"/>
    </row>
    <row r="98" spans="1:7" ht="78" customHeight="1">
      <c r="A98" s="14"/>
      <c r="B98" s="14"/>
      <c r="C98" s="84" t="s">
        <v>398</v>
      </c>
      <c r="D98" s="40" t="s">
        <v>399</v>
      </c>
      <c r="E98" s="7"/>
      <c r="F98" s="7">
        <v>16159</v>
      </c>
      <c r="G98" s="23"/>
    </row>
    <row r="99" spans="1:7" ht="28.5" customHeight="1">
      <c r="A99" s="14"/>
      <c r="B99" s="14" t="s">
        <v>120</v>
      </c>
      <c r="C99" s="14"/>
      <c r="D99" s="5" t="s">
        <v>36</v>
      </c>
      <c r="E99" s="7">
        <f>E100+E101+E102+E103</f>
        <v>193895</v>
      </c>
      <c r="F99" s="7">
        <f>F100+F101+F102+F103</f>
        <v>136668</v>
      </c>
      <c r="G99" s="23"/>
    </row>
    <row r="100" spans="1:7" ht="27.75" customHeight="1">
      <c r="A100" s="26"/>
      <c r="B100" s="26"/>
      <c r="C100" s="86" t="s">
        <v>402</v>
      </c>
      <c r="D100" s="44" t="s">
        <v>161</v>
      </c>
      <c r="E100" s="29"/>
      <c r="F100" s="29">
        <v>2379</v>
      </c>
      <c r="G100" s="23"/>
    </row>
    <row r="101" spans="1:7" ht="93" customHeight="1">
      <c r="A101" s="26"/>
      <c r="B101" s="26"/>
      <c r="C101" s="86" t="s">
        <v>258</v>
      </c>
      <c r="D101" s="80" t="s">
        <v>256</v>
      </c>
      <c r="E101" s="29">
        <v>172165</v>
      </c>
      <c r="F101" s="29">
        <v>126979</v>
      </c>
      <c r="G101" s="23"/>
    </row>
    <row r="102" spans="1:7" ht="87" customHeight="1">
      <c r="A102" s="26"/>
      <c r="B102" s="26"/>
      <c r="C102" s="86" t="s">
        <v>240</v>
      </c>
      <c r="D102" s="80" t="s">
        <v>256</v>
      </c>
      <c r="E102" s="29">
        <v>9730</v>
      </c>
      <c r="F102" s="29">
        <v>7310</v>
      </c>
      <c r="G102" s="23"/>
    </row>
    <row r="103" spans="1:7" ht="44.25" customHeight="1">
      <c r="A103" s="14"/>
      <c r="B103" s="14"/>
      <c r="C103" s="84" t="s">
        <v>163</v>
      </c>
      <c r="D103" s="40" t="s">
        <v>164</v>
      </c>
      <c r="E103" s="7">
        <v>12000</v>
      </c>
      <c r="F103" s="7"/>
      <c r="G103" s="23"/>
    </row>
    <row r="104" spans="1:7" s="13" customFormat="1" ht="15.75">
      <c r="A104" s="25" t="s">
        <v>49</v>
      </c>
      <c r="B104" s="25"/>
      <c r="C104" s="25"/>
      <c r="D104" s="19" t="s">
        <v>50</v>
      </c>
      <c r="E104" s="18">
        <f>E105+E109+E111</f>
        <v>205033</v>
      </c>
      <c r="F104" s="18">
        <f>F105+F109+F111</f>
        <v>363824</v>
      </c>
      <c r="G104" s="23">
        <f>F104/E104%</f>
        <v>177.4465573834456</v>
      </c>
    </row>
    <row r="105" spans="1:7" ht="33.75" customHeight="1">
      <c r="A105" s="14"/>
      <c r="B105" s="14" t="s">
        <v>70</v>
      </c>
      <c r="C105" s="14"/>
      <c r="D105" s="5" t="s">
        <v>82</v>
      </c>
      <c r="E105" s="7">
        <f>E106+E107+E108</f>
        <v>205033</v>
      </c>
      <c r="F105" s="7">
        <f>F106+F107+F108</f>
        <v>309110</v>
      </c>
      <c r="G105" s="24"/>
    </row>
    <row r="106" spans="1:7" ht="28.5" customHeight="1">
      <c r="A106" s="26"/>
      <c r="B106" s="26"/>
      <c r="C106" s="86" t="s">
        <v>403</v>
      </c>
      <c r="D106" s="44" t="s">
        <v>161</v>
      </c>
      <c r="E106" s="29"/>
      <c r="F106" s="29">
        <v>107037</v>
      </c>
      <c r="G106" s="30"/>
    </row>
    <row r="107" spans="1:7" ht="84" customHeight="1">
      <c r="A107" s="26"/>
      <c r="B107" s="26"/>
      <c r="C107" s="86" t="s">
        <v>258</v>
      </c>
      <c r="D107" s="80" t="s">
        <v>256</v>
      </c>
      <c r="E107" s="29">
        <v>174278</v>
      </c>
      <c r="F107" s="29">
        <v>174257</v>
      </c>
      <c r="G107" s="30"/>
    </row>
    <row r="108" spans="1:7" ht="84" customHeight="1">
      <c r="A108" s="26"/>
      <c r="B108" s="26"/>
      <c r="C108" s="86" t="s">
        <v>240</v>
      </c>
      <c r="D108" s="80" t="s">
        <v>256</v>
      </c>
      <c r="E108" s="29">
        <v>30755</v>
      </c>
      <c r="F108" s="29">
        <v>27816</v>
      </c>
      <c r="G108" s="30"/>
    </row>
    <row r="109" spans="1:7" ht="53.25" customHeight="1">
      <c r="A109" s="26"/>
      <c r="B109" s="26" t="s">
        <v>72</v>
      </c>
      <c r="C109" s="26"/>
      <c r="D109" s="28" t="s">
        <v>83</v>
      </c>
      <c r="E109" s="29">
        <f>E110</f>
        <v>0</v>
      </c>
      <c r="F109" s="29">
        <f>F110</f>
        <v>16168</v>
      </c>
      <c r="G109" s="30"/>
    </row>
    <row r="110" spans="1:7" ht="46.5" customHeight="1">
      <c r="A110" s="26"/>
      <c r="B110" s="26"/>
      <c r="C110" s="86" t="s">
        <v>347</v>
      </c>
      <c r="D110" s="44" t="s">
        <v>161</v>
      </c>
      <c r="E110" s="29"/>
      <c r="F110" s="29">
        <v>16168</v>
      </c>
      <c r="G110" s="30"/>
    </row>
    <row r="111" spans="1:7" ht="32.25" customHeight="1">
      <c r="A111" s="68"/>
      <c r="B111" s="14" t="s">
        <v>121</v>
      </c>
      <c r="C111" s="14"/>
      <c r="D111" s="5" t="s">
        <v>127</v>
      </c>
      <c r="E111" s="7">
        <f>E112</f>
        <v>0</v>
      </c>
      <c r="F111" s="7">
        <f>F112</f>
        <v>38546</v>
      </c>
      <c r="G111" s="24"/>
    </row>
    <row r="112" spans="1:7" ht="30">
      <c r="A112" s="14"/>
      <c r="B112" s="14"/>
      <c r="C112" s="84" t="s">
        <v>297</v>
      </c>
      <c r="D112" s="40" t="s">
        <v>161</v>
      </c>
      <c r="E112" s="7"/>
      <c r="F112" s="7">
        <v>38546</v>
      </c>
      <c r="G112" s="24"/>
    </row>
    <row r="113" spans="1:7" ht="31.5">
      <c r="A113" s="94" t="s">
        <v>253</v>
      </c>
      <c r="B113" s="94"/>
      <c r="C113" s="245"/>
      <c r="D113" s="97" t="s">
        <v>274</v>
      </c>
      <c r="E113" s="96">
        <f>E114+E116+E118</f>
        <v>539900</v>
      </c>
      <c r="F113" s="96">
        <f>F114+F116+F118</f>
        <v>471156</v>
      </c>
      <c r="G113" s="23">
        <f>F113/E113%</f>
        <v>87.26727171698462</v>
      </c>
    </row>
    <row r="114" spans="1:7" ht="35.25" customHeight="1">
      <c r="A114" s="77"/>
      <c r="B114" s="77" t="s">
        <v>278</v>
      </c>
      <c r="C114" s="85"/>
      <c r="D114" s="275" t="s">
        <v>279</v>
      </c>
      <c r="E114" s="78">
        <f>E115</f>
        <v>20000</v>
      </c>
      <c r="F114" s="78">
        <f>F115</f>
        <v>7472</v>
      </c>
      <c r="G114" s="79"/>
    </row>
    <row r="115" spans="1:7" ht="66.75" customHeight="1">
      <c r="A115" s="77"/>
      <c r="B115" s="77"/>
      <c r="C115" s="85" t="s">
        <v>236</v>
      </c>
      <c r="D115" s="40" t="s">
        <v>404</v>
      </c>
      <c r="E115" s="78">
        <v>20000</v>
      </c>
      <c r="F115" s="78">
        <v>7472</v>
      </c>
      <c r="G115" s="79"/>
    </row>
    <row r="116" spans="1:7" ht="60" customHeight="1">
      <c r="A116" s="14"/>
      <c r="B116" s="14" t="s">
        <v>254</v>
      </c>
      <c r="C116" s="46"/>
      <c r="D116" s="5" t="s">
        <v>299</v>
      </c>
      <c r="E116" s="7">
        <f>E117</f>
        <v>500000</v>
      </c>
      <c r="F116" s="7">
        <f>F117</f>
        <v>443295</v>
      </c>
      <c r="G116" s="23"/>
    </row>
    <row r="117" spans="1:7" ht="47.25" customHeight="1">
      <c r="A117" s="14"/>
      <c r="B117" s="14"/>
      <c r="C117" s="84" t="s">
        <v>295</v>
      </c>
      <c r="D117" s="40" t="s">
        <v>161</v>
      </c>
      <c r="E117" s="7">
        <v>500000</v>
      </c>
      <c r="F117" s="7">
        <v>443295</v>
      </c>
      <c r="G117" s="23"/>
    </row>
    <row r="118" spans="1:7" ht="47.25" customHeight="1">
      <c r="A118" s="14"/>
      <c r="B118" s="14" t="s">
        <v>286</v>
      </c>
      <c r="C118" s="84"/>
      <c r="D118" s="5" t="s">
        <v>46</v>
      </c>
      <c r="E118" s="7">
        <f>E119+E120</f>
        <v>19900</v>
      </c>
      <c r="F118" s="7">
        <f>F119+F120</f>
        <v>20389</v>
      </c>
      <c r="G118" s="23"/>
    </row>
    <row r="119" spans="1:7" ht="47.25" customHeight="1">
      <c r="A119" s="14"/>
      <c r="B119" s="14"/>
      <c r="C119" s="84" t="s">
        <v>372</v>
      </c>
      <c r="D119" s="40" t="s">
        <v>161</v>
      </c>
      <c r="E119" s="7"/>
      <c r="F119" s="7">
        <v>489</v>
      </c>
      <c r="G119" s="23"/>
    </row>
    <row r="120" spans="1:7" ht="83.25" customHeight="1">
      <c r="A120" s="14"/>
      <c r="B120" s="14"/>
      <c r="C120" s="84" t="s">
        <v>298</v>
      </c>
      <c r="D120" s="40" t="s">
        <v>167</v>
      </c>
      <c r="E120" s="7">
        <v>19900</v>
      </c>
      <c r="F120" s="7">
        <v>19900</v>
      </c>
      <c r="G120" s="23"/>
    </row>
    <row r="121" spans="1:7" ht="30" customHeight="1">
      <c r="A121" s="94" t="s">
        <v>100</v>
      </c>
      <c r="B121" s="94"/>
      <c r="C121" s="245"/>
      <c r="D121" s="97" t="s">
        <v>179</v>
      </c>
      <c r="E121" s="96">
        <f>E122+E124</f>
        <v>200000</v>
      </c>
      <c r="F121" s="96">
        <f>F122+F124</f>
        <v>200011</v>
      </c>
      <c r="G121" s="278">
        <f>F121/E121%</f>
        <v>100.0055</v>
      </c>
    </row>
    <row r="122" spans="1:7" ht="30" customHeight="1">
      <c r="A122" s="14"/>
      <c r="B122" s="14" t="s">
        <v>130</v>
      </c>
      <c r="C122" s="84"/>
      <c r="D122" s="5" t="s">
        <v>131</v>
      </c>
      <c r="E122" s="7">
        <f>E123</f>
        <v>0</v>
      </c>
      <c r="F122" s="7">
        <f>F123</f>
        <v>11</v>
      </c>
      <c r="G122" s="23"/>
    </row>
    <row r="123" spans="1:7" ht="19.5" customHeight="1">
      <c r="A123" s="14"/>
      <c r="B123" s="14"/>
      <c r="C123" s="84" t="s">
        <v>134</v>
      </c>
      <c r="D123" s="40" t="s">
        <v>161</v>
      </c>
      <c r="E123" s="7"/>
      <c r="F123" s="7">
        <v>11</v>
      </c>
      <c r="G123" s="23"/>
    </row>
    <row r="124" spans="1:7" ht="27.75" customHeight="1">
      <c r="A124" s="14"/>
      <c r="B124" s="14" t="s">
        <v>381</v>
      </c>
      <c r="C124" s="84"/>
      <c r="D124" s="40" t="s">
        <v>382</v>
      </c>
      <c r="E124" s="7">
        <f>E125</f>
        <v>200000</v>
      </c>
      <c r="F124" s="7">
        <f>F125</f>
        <v>200000</v>
      </c>
      <c r="G124" s="23"/>
    </row>
    <row r="125" spans="1:7" ht="79.5" customHeight="1">
      <c r="A125" s="14"/>
      <c r="B125" s="14"/>
      <c r="C125" s="84" t="s">
        <v>383</v>
      </c>
      <c r="D125" s="40" t="s">
        <v>405</v>
      </c>
      <c r="E125" s="7">
        <v>200000</v>
      </c>
      <c r="F125" s="7">
        <v>200000</v>
      </c>
      <c r="G125" s="23"/>
    </row>
    <row r="126" spans="1:7" ht="26.25" customHeight="1">
      <c r="A126" s="94" t="s">
        <v>101</v>
      </c>
      <c r="B126" s="94"/>
      <c r="C126" s="245"/>
      <c r="D126" s="97" t="s">
        <v>300</v>
      </c>
      <c r="E126" s="96">
        <f>E127+E130</f>
        <v>0</v>
      </c>
      <c r="F126" s="96">
        <f>F127+F130</f>
        <v>105300</v>
      </c>
      <c r="G126" s="278">
        <v>0</v>
      </c>
    </row>
    <row r="127" spans="1:7" ht="28.5" customHeight="1">
      <c r="A127" s="14"/>
      <c r="B127" s="14" t="s">
        <v>175</v>
      </c>
      <c r="C127" s="1"/>
      <c r="D127" s="277" t="s">
        <v>176</v>
      </c>
      <c r="E127" s="7">
        <f>E128+E129</f>
        <v>0</v>
      </c>
      <c r="F127" s="7">
        <f>F128+F129</f>
        <v>105289</v>
      </c>
      <c r="G127" s="23"/>
    </row>
    <row r="128" spans="1:7" ht="44.25" customHeight="1">
      <c r="A128" s="14"/>
      <c r="B128" s="14"/>
      <c r="C128" s="84" t="s">
        <v>406</v>
      </c>
      <c r="D128" s="277" t="s">
        <v>161</v>
      </c>
      <c r="E128" s="7"/>
      <c r="F128" s="7">
        <v>11382</v>
      </c>
      <c r="G128" s="23"/>
    </row>
    <row r="129" spans="1:7" ht="84.75" customHeight="1">
      <c r="A129" s="14"/>
      <c r="B129" s="14"/>
      <c r="C129" s="84" t="s">
        <v>255</v>
      </c>
      <c r="D129" s="80" t="s">
        <v>256</v>
      </c>
      <c r="E129" s="7"/>
      <c r="F129" s="7">
        <v>93907</v>
      </c>
      <c r="G129" s="23"/>
    </row>
    <row r="130" spans="1:7" ht="27.75" customHeight="1">
      <c r="A130" s="14"/>
      <c r="B130" s="14" t="s">
        <v>132</v>
      </c>
      <c r="C130" s="1"/>
      <c r="D130" s="277" t="s">
        <v>300</v>
      </c>
      <c r="E130" s="7">
        <f>E131</f>
        <v>0</v>
      </c>
      <c r="F130" s="7">
        <f>F131</f>
        <v>11</v>
      </c>
      <c r="G130" s="23"/>
    </row>
    <row r="131" spans="1:7" ht="29.25" customHeight="1">
      <c r="A131" s="14"/>
      <c r="B131" s="14"/>
      <c r="C131" s="84" t="s">
        <v>407</v>
      </c>
      <c r="D131" s="275" t="s">
        <v>161</v>
      </c>
      <c r="E131" s="7"/>
      <c r="F131" s="7">
        <v>11</v>
      </c>
      <c r="G131" s="23"/>
    </row>
    <row r="132" spans="1:7" s="13" customFormat="1" ht="26.25" customHeight="1" thickBot="1">
      <c r="A132" s="339" t="s">
        <v>39</v>
      </c>
      <c r="B132" s="340"/>
      <c r="C132" s="340"/>
      <c r="D132" s="334"/>
      <c r="E132" s="70">
        <f>E4+E7+E10+E17+E22+E32+E44+E47+E50+E58+E68+E83+E86+E104+E113+E121+E126</f>
        <v>90819647</v>
      </c>
      <c r="F132" s="70">
        <f>F4+F7+F10+F17+F22+F32+F44+F47+F50+F58+F68+F83+F86+F104+F113+F121+F126</f>
        <v>91273112</v>
      </c>
      <c r="G132" s="71">
        <f>F132/E132%</f>
        <v>100.49930275549299</v>
      </c>
    </row>
    <row r="133" spans="1:7" ht="15">
      <c r="A133" s="31"/>
      <c r="B133" s="31"/>
      <c r="C133" s="31"/>
      <c r="D133" s="33"/>
      <c r="E133" s="34"/>
      <c r="F133" s="34"/>
      <c r="G133" s="35"/>
    </row>
  </sheetData>
  <sheetProtection/>
  <mergeCells count="3">
    <mergeCell ref="F1:G1"/>
    <mergeCell ref="A2:G2"/>
    <mergeCell ref="A132:D132"/>
  </mergeCells>
  <printOptions/>
  <pageMargins left="0.75" right="0.75" top="1" bottom="1" header="0.5" footer="0.5"/>
  <pageSetup fitToHeight="6" fitToWidth="1" horizontalDpi="600" verticalDpi="600" orientation="portrait" paperSize="9" scale="71" r:id="rId3"/>
  <headerFooter alignWithMargins="0">
    <oddFooter>&amp;CStrona &amp;P</oddFooter>
  </headerFooter>
  <rowBreaks count="1" manualBreakCount="1">
    <brk id="17" max="6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35"/>
  <sheetViews>
    <sheetView zoomScalePageLayoutView="0" workbookViewId="0" topLeftCell="A4">
      <selection activeCell="E21" sqref="E21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3.75390625" style="1" customWidth="1"/>
    <col min="4" max="4" width="38.875" style="1" customWidth="1"/>
    <col min="5" max="5" width="17.875" style="1" customWidth="1"/>
    <col min="6" max="6" width="17.75390625" style="1" customWidth="1"/>
    <col min="7" max="7" width="14.00390625" style="22" customWidth="1"/>
    <col min="8" max="16384" width="9.125" style="1" customWidth="1"/>
  </cols>
  <sheetData>
    <row r="1" spans="6:7" ht="23.25" customHeight="1">
      <c r="F1" s="361" t="s">
        <v>352</v>
      </c>
      <c r="G1" s="362"/>
    </row>
    <row r="2" spans="1:7" ht="71.25" customHeight="1" thickBot="1">
      <c r="A2" s="341" t="s">
        <v>410</v>
      </c>
      <c r="B2" s="341"/>
      <c r="C2" s="341"/>
      <c r="D2" s="341"/>
      <c r="E2" s="341"/>
      <c r="F2" s="341"/>
      <c r="G2" s="341"/>
    </row>
    <row r="3" spans="1:7" s="100" customFormat="1" ht="22.5" customHeight="1" thickBot="1">
      <c r="A3" s="211" t="s">
        <v>1</v>
      </c>
      <c r="B3" s="101" t="s">
        <v>2</v>
      </c>
      <c r="C3" s="101" t="s">
        <v>3</v>
      </c>
      <c r="D3" s="101" t="s">
        <v>4</v>
      </c>
      <c r="E3" s="101" t="s">
        <v>5</v>
      </c>
      <c r="F3" s="101" t="s">
        <v>6</v>
      </c>
      <c r="G3" s="102" t="s">
        <v>7</v>
      </c>
    </row>
    <row r="4" spans="1:7" ht="25.5" customHeight="1">
      <c r="A4" s="122" t="s">
        <v>23</v>
      </c>
      <c r="B4" s="122"/>
      <c r="C4" s="217"/>
      <c r="D4" s="126" t="s">
        <v>24</v>
      </c>
      <c r="E4" s="125">
        <f>E5+E13+E9+E25+E32+E29</f>
        <v>13709628</v>
      </c>
      <c r="F4" s="331">
        <f>F5+F9+F13+F25+F32+F29</f>
        <v>12524524</v>
      </c>
      <c r="G4" s="332">
        <f>F4/E4%</f>
        <v>91.35568083977188</v>
      </c>
    </row>
    <row r="5" spans="1:7" ht="15.75">
      <c r="A5" s="118"/>
      <c r="B5" s="118" t="s">
        <v>25</v>
      </c>
      <c r="C5" s="250"/>
      <c r="D5" s="302" t="s">
        <v>85</v>
      </c>
      <c r="E5" s="120">
        <f>E6+E7+E8</f>
        <v>216423</v>
      </c>
      <c r="F5" s="120">
        <f>F6+F7+F8</f>
        <v>216423</v>
      </c>
      <c r="G5" s="164">
        <f>F5/E5%</f>
        <v>100</v>
      </c>
    </row>
    <row r="6" spans="1:7" ht="30">
      <c r="A6" s="115"/>
      <c r="B6" s="115"/>
      <c r="C6" s="220" t="s">
        <v>227</v>
      </c>
      <c r="D6" s="116" t="s">
        <v>181</v>
      </c>
      <c r="E6" s="117">
        <v>168204</v>
      </c>
      <c r="F6" s="117">
        <v>168204</v>
      </c>
      <c r="G6" s="164"/>
    </row>
    <row r="7" spans="1:7" ht="15.75">
      <c r="A7" s="115"/>
      <c r="B7" s="115"/>
      <c r="C7" s="220" t="s">
        <v>194</v>
      </c>
      <c r="D7" s="116" t="s">
        <v>195</v>
      </c>
      <c r="E7" s="117">
        <v>15680</v>
      </c>
      <c r="F7" s="117">
        <v>15680</v>
      </c>
      <c r="G7" s="164"/>
    </row>
    <row r="8" spans="1:7" ht="21.75" customHeight="1">
      <c r="A8" s="115"/>
      <c r="B8" s="115"/>
      <c r="C8" s="220" t="s">
        <v>196</v>
      </c>
      <c r="D8" s="116" t="s">
        <v>184</v>
      </c>
      <c r="E8" s="117">
        <v>32539</v>
      </c>
      <c r="F8" s="117">
        <v>32539</v>
      </c>
      <c r="G8" s="164"/>
    </row>
    <row r="9" spans="1:7" ht="15.75">
      <c r="A9" s="118"/>
      <c r="B9" s="118" t="s">
        <v>86</v>
      </c>
      <c r="C9" s="250"/>
      <c r="D9" s="302" t="s">
        <v>87</v>
      </c>
      <c r="E9" s="120">
        <f>E10+E11+E12</f>
        <v>598080</v>
      </c>
      <c r="F9" s="120">
        <f>F10+F11+F12</f>
        <v>572255</v>
      </c>
      <c r="G9" s="252">
        <f>F9/E9%</f>
        <v>95.68201578384162</v>
      </c>
    </row>
    <row r="10" spans="1:7" ht="30">
      <c r="A10" s="115"/>
      <c r="B10" s="115"/>
      <c r="C10" s="216">
        <v>3030</v>
      </c>
      <c r="D10" s="116" t="s">
        <v>262</v>
      </c>
      <c r="E10" s="117">
        <v>551180</v>
      </c>
      <c r="F10" s="117">
        <v>538028</v>
      </c>
      <c r="G10" s="164"/>
    </row>
    <row r="11" spans="1:7" ht="15.75">
      <c r="A11" s="115"/>
      <c r="B11" s="115"/>
      <c r="C11" s="216">
        <v>4170</v>
      </c>
      <c r="D11" s="116" t="s">
        <v>148</v>
      </c>
      <c r="E11" s="117">
        <v>500</v>
      </c>
      <c r="F11" s="117">
        <v>0</v>
      </c>
      <c r="G11" s="164"/>
    </row>
    <row r="12" spans="1:7" ht="15.75">
      <c r="A12" s="115"/>
      <c r="B12" s="115"/>
      <c r="C12" s="221" t="s">
        <v>309</v>
      </c>
      <c r="D12" s="178" t="s">
        <v>185</v>
      </c>
      <c r="E12" s="117">
        <v>46400</v>
      </c>
      <c r="F12" s="117">
        <v>34227</v>
      </c>
      <c r="G12" s="164"/>
    </row>
    <row r="13" spans="1:7" ht="15.75">
      <c r="A13" s="118"/>
      <c r="B13" s="118" t="s">
        <v>64</v>
      </c>
      <c r="C13" s="250"/>
      <c r="D13" s="302" t="s">
        <v>77</v>
      </c>
      <c r="E13" s="120">
        <f>E14+E15+E16+E17+E18+E19+E20+E21+E22+E23+E24</f>
        <v>11069119</v>
      </c>
      <c r="F13" s="120">
        <f>F14+F15+F16+F17+F18+F19+F20+F21+F22+F23+F24</f>
        <v>10321131</v>
      </c>
      <c r="G13" s="252">
        <f>F13/E13%</f>
        <v>93.24256971128416</v>
      </c>
    </row>
    <row r="14" spans="1:7" ht="30">
      <c r="A14" s="115"/>
      <c r="B14" s="115"/>
      <c r="C14" s="216">
        <v>3020</v>
      </c>
      <c r="D14" s="116" t="s">
        <v>261</v>
      </c>
      <c r="E14" s="117">
        <v>7000</v>
      </c>
      <c r="F14" s="117">
        <v>5566</v>
      </c>
      <c r="G14" s="164"/>
    </row>
    <row r="15" spans="1:7" ht="15.75">
      <c r="A15" s="115"/>
      <c r="B15" s="115"/>
      <c r="C15" s="216">
        <v>3050</v>
      </c>
      <c r="D15" s="116" t="s">
        <v>263</v>
      </c>
      <c r="E15" s="117">
        <v>75558</v>
      </c>
      <c r="F15" s="117">
        <v>75284</v>
      </c>
      <c r="G15" s="164"/>
    </row>
    <row r="16" spans="1:7" ht="30">
      <c r="A16" s="115"/>
      <c r="B16" s="115"/>
      <c r="C16" s="220" t="s">
        <v>192</v>
      </c>
      <c r="D16" s="116" t="s">
        <v>181</v>
      </c>
      <c r="E16" s="117">
        <v>5952855</v>
      </c>
      <c r="F16" s="117">
        <v>5908621</v>
      </c>
      <c r="G16" s="164"/>
    </row>
    <row r="17" spans="1:7" ht="15.75">
      <c r="A17" s="115"/>
      <c r="B17" s="115"/>
      <c r="C17" s="220" t="s">
        <v>194</v>
      </c>
      <c r="D17" s="116" t="s">
        <v>195</v>
      </c>
      <c r="E17" s="117">
        <v>427450</v>
      </c>
      <c r="F17" s="117">
        <v>426868</v>
      </c>
      <c r="G17" s="164"/>
    </row>
    <row r="18" spans="1:7" ht="15.75">
      <c r="A18" s="115"/>
      <c r="B18" s="115"/>
      <c r="C18" s="220" t="s">
        <v>196</v>
      </c>
      <c r="D18" s="116" t="s">
        <v>184</v>
      </c>
      <c r="E18" s="117">
        <v>1123312</v>
      </c>
      <c r="F18" s="117">
        <v>1110170</v>
      </c>
      <c r="G18" s="164"/>
    </row>
    <row r="19" spans="1:7" ht="15.75">
      <c r="A19" s="115"/>
      <c r="B19" s="115"/>
      <c r="C19" s="216">
        <v>4170</v>
      </c>
      <c r="D19" s="116" t="s">
        <v>148</v>
      </c>
      <c r="E19" s="117">
        <v>26000</v>
      </c>
      <c r="F19" s="117">
        <v>16700</v>
      </c>
      <c r="G19" s="164"/>
    </row>
    <row r="20" spans="1:7" ht="47.25" customHeight="1">
      <c r="A20" s="115"/>
      <c r="B20" s="115"/>
      <c r="C20" s="221" t="s">
        <v>411</v>
      </c>
      <c r="D20" s="178" t="s">
        <v>185</v>
      </c>
      <c r="E20" s="117">
        <v>2808088</v>
      </c>
      <c r="F20" s="117">
        <v>2183295</v>
      </c>
      <c r="G20" s="164"/>
    </row>
    <row r="21" spans="1:7" ht="122.25" customHeight="1">
      <c r="A21" s="115"/>
      <c r="B21" s="115"/>
      <c r="C21" s="221">
        <v>4567</v>
      </c>
      <c r="D21" s="116" t="s">
        <v>412</v>
      </c>
      <c r="E21" s="117">
        <v>19957</v>
      </c>
      <c r="F21" s="117">
        <v>15710</v>
      </c>
      <c r="G21" s="164"/>
    </row>
    <row r="22" spans="1:7" ht="30">
      <c r="A22" s="115"/>
      <c r="B22" s="115"/>
      <c r="C22" s="216">
        <v>6060</v>
      </c>
      <c r="D22" s="116" t="s">
        <v>188</v>
      </c>
      <c r="E22" s="117">
        <v>110000</v>
      </c>
      <c r="F22" s="117">
        <v>76052</v>
      </c>
      <c r="G22" s="164"/>
    </row>
    <row r="23" spans="1:7" ht="90">
      <c r="A23" s="115"/>
      <c r="B23" s="115"/>
      <c r="C23" s="216">
        <v>6617</v>
      </c>
      <c r="D23" s="116" t="s">
        <v>264</v>
      </c>
      <c r="E23" s="117">
        <v>443556</v>
      </c>
      <c r="F23" s="117">
        <v>443556</v>
      </c>
      <c r="G23" s="164"/>
    </row>
    <row r="24" spans="1:7" ht="90">
      <c r="A24" s="115"/>
      <c r="B24" s="115"/>
      <c r="C24" s="216">
        <v>6667</v>
      </c>
      <c r="D24" s="116" t="s">
        <v>264</v>
      </c>
      <c r="E24" s="117">
        <v>75343</v>
      </c>
      <c r="F24" s="117">
        <v>59309</v>
      </c>
      <c r="G24" s="164"/>
    </row>
    <row r="25" spans="1:7" ht="15.75">
      <c r="A25" s="118"/>
      <c r="B25" s="118" t="s">
        <v>27</v>
      </c>
      <c r="C25" s="250"/>
      <c r="D25" s="302" t="s">
        <v>28</v>
      </c>
      <c r="E25" s="120">
        <f>E26+E27+E28</f>
        <v>41630</v>
      </c>
      <c r="F25" s="120">
        <f>F26+F27+F28</f>
        <v>41629</v>
      </c>
      <c r="G25" s="252">
        <f>F25/E25%</f>
        <v>99.9975978861398</v>
      </c>
    </row>
    <row r="26" spans="1:7" ht="15.75">
      <c r="A26" s="115"/>
      <c r="B26" s="115"/>
      <c r="C26" s="220" t="s">
        <v>196</v>
      </c>
      <c r="D26" s="116" t="s">
        <v>184</v>
      </c>
      <c r="E26" s="117">
        <v>2216</v>
      </c>
      <c r="F26" s="117">
        <v>2216</v>
      </c>
      <c r="G26" s="164"/>
    </row>
    <row r="27" spans="1:7" ht="15.75">
      <c r="A27" s="115"/>
      <c r="B27" s="115"/>
      <c r="C27" s="216">
        <v>4170</v>
      </c>
      <c r="D27" s="116" t="s">
        <v>148</v>
      </c>
      <c r="E27" s="117">
        <v>22080</v>
      </c>
      <c r="F27" s="117">
        <v>22080</v>
      </c>
      <c r="G27" s="164"/>
    </row>
    <row r="28" spans="1:7" ht="15.75">
      <c r="A28" s="115"/>
      <c r="B28" s="115"/>
      <c r="C28" s="221" t="s">
        <v>413</v>
      </c>
      <c r="D28" s="178" t="s">
        <v>185</v>
      </c>
      <c r="E28" s="117">
        <v>17334</v>
      </c>
      <c r="F28" s="117">
        <v>17333</v>
      </c>
      <c r="G28" s="164"/>
    </row>
    <row r="29" spans="1:7" ht="31.5">
      <c r="A29" s="118"/>
      <c r="B29" s="118" t="s">
        <v>220</v>
      </c>
      <c r="C29" s="249"/>
      <c r="D29" s="119" t="s">
        <v>221</v>
      </c>
      <c r="E29" s="120">
        <f>E30+E31</f>
        <v>180000</v>
      </c>
      <c r="F29" s="120">
        <f>F30+F31</f>
        <v>175302</v>
      </c>
      <c r="G29" s="252">
        <f>F29/E29%</f>
        <v>97.39</v>
      </c>
    </row>
    <row r="30" spans="1:7" ht="15.75">
      <c r="A30" s="115"/>
      <c r="B30" s="115"/>
      <c r="C30" s="221">
        <v>4170</v>
      </c>
      <c r="D30" s="116" t="s">
        <v>148</v>
      </c>
      <c r="E30" s="117">
        <v>5000</v>
      </c>
      <c r="F30" s="117">
        <v>4998</v>
      </c>
      <c r="G30" s="164"/>
    </row>
    <row r="31" spans="1:7" s="100" customFormat="1" ht="27.75" customHeight="1">
      <c r="A31" s="115"/>
      <c r="B31" s="115"/>
      <c r="C31" s="221" t="s">
        <v>308</v>
      </c>
      <c r="D31" s="178" t="s">
        <v>185</v>
      </c>
      <c r="E31" s="117">
        <v>175000</v>
      </c>
      <c r="F31" s="117">
        <v>170304</v>
      </c>
      <c r="G31" s="164"/>
    </row>
    <row r="32" spans="1:7" ht="15.75">
      <c r="A32" s="118"/>
      <c r="B32" s="118" t="s">
        <v>88</v>
      </c>
      <c r="C32" s="250"/>
      <c r="D32" s="302" t="s">
        <v>46</v>
      </c>
      <c r="E32" s="120">
        <f>E34+E33</f>
        <v>1604376</v>
      </c>
      <c r="F32" s="120">
        <f>F34+F33</f>
        <v>1197784</v>
      </c>
      <c r="G32" s="252">
        <f>F32/E32%</f>
        <v>74.65731225099353</v>
      </c>
    </row>
    <row r="33" spans="1:7" ht="15.75">
      <c r="A33" s="115"/>
      <c r="B33" s="115"/>
      <c r="C33" s="216">
        <v>4170</v>
      </c>
      <c r="D33" s="116" t="s">
        <v>148</v>
      </c>
      <c r="E33" s="117">
        <v>6000</v>
      </c>
      <c r="F33" s="117">
        <v>750</v>
      </c>
      <c r="G33" s="164"/>
    </row>
    <row r="34" spans="1:7" ht="15.75">
      <c r="A34" s="115"/>
      <c r="B34" s="115"/>
      <c r="C34" s="221" t="s">
        <v>414</v>
      </c>
      <c r="D34" s="178" t="s">
        <v>185</v>
      </c>
      <c r="E34" s="117">
        <v>1598376</v>
      </c>
      <c r="F34" s="117">
        <v>1197034</v>
      </c>
      <c r="G34" s="177"/>
    </row>
    <row r="35" spans="1:7" ht="15.75">
      <c r="A35" s="363" t="s">
        <v>39</v>
      </c>
      <c r="B35" s="364"/>
      <c r="C35" s="364"/>
      <c r="D35" s="365"/>
      <c r="E35" s="251">
        <f>E5+E9+E13+E25+E29+E32</f>
        <v>13709628</v>
      </c>
      <c r="F35" s="251">
        <f>F5+F9+F13+F25+F29+F32</f>
        <v>12524524</v>
      </c>
      <c r="G35" s="164">
        <f>F35/E35%</f>
        <v>91.35568083977188</v>
      </c>
    </row>
  </sheetData>
  <sheetProtection/>
  <mergeCells count="3">
    <mergeCell ref="F1:G1"/>
    <mergeCell ref="A2:G2"/>
    <mergeCell ref="A35:D35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08"/>
  <sheetViews>
    <sheetView tabSelected="1"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7.875" style="1" customWidth="1"/>
    <col min="2" max="2" width="11.625" style="100" customWidth="1"/>
    <col min="3" max="3" width="14.125" style="225" customWidth="1"/>
    <col min="4" max="4" width="42.25390625" style="1" customWidth="1"/>
    <col min="5" max="5" width="26.75390625" style="1" customWidth="1"/>
    <col min="6" max="6" width="26.375" style="1" customWidth="1"/>
    <col min="7" max="7" width="18.625" style="22" customWidth="1"/>
    <col min="8" max="16384" width="9.125" style="1" customWidth="1"/>
  </cols>
  <sheetData>
    <row r="1" spans="3:8" ht="39" customHeight="1">
      <c r="C1" s="1"/>
      <c r="E1" s="22"/>
      <c r="G1" s="303" t="s">
        <v>353</v>
      </c>
      <c r="H1" s="98"/>
    </row>
    <row r="2" spans="1:8" ht="100.5" customHeight="1">
      <c r="A2" s="366" t="s">
        <v>450</v>
      </c>
      <c r="B2" s="366"/>
      <c r="C2" s="366"/>
      <c r="D2" s="366"/>
      <c r="E2" s="366"/>
      <c r="F2" s="366"/>
      <c r="G2" s="366"/>
      <c r="H2" s="98"/>
    </row>
    <row r="3" spans="1:8" ht="15">
      <c r="A3" s="366"/>
      <c r="B3" s="366"/>
      <c r="C3" s="366"/>
      <c r="D3" s="366"/>
      <c r="E3" s="366"/>
      <c r="F3" s="366"/>
      <c r="G3" s="366"/>
      <c r="H3" s="98"/>
    </row>
    <row r="4" spans="1:7" ht="25.5" customHeight="1">
      <c r="A4" s="366"/>
      <c r="B4" s="366"/>
      <c r="C4" s="366"/>
      <c r="D4" s="366"/>
      <c r="E4" s="366"/>
      <c r="F4" s="366"/>
      <c r="G4" s="366"/>
    </row>
    <row r="5" spans="1:7" ht="16.5" thickBot="1">
      <c r="A5" s="304"/>
      <c r="B5" s="304"/>
      <c r="C5" s="304"/>
      <c r="D5" s="304"/>
      <c r="E5" s="304"/>
      <c r="F5" s="304"/>
      <c r="G5" s="304"/>
    </row>
    <row r="6" spans="1:7" ht="16.5" thickBot="1">
      <c r="A6" s="305" t="s">
        <v>287</v>
      </c>
      <c r="B6" s="172" t="s">
        <v>2</v>
      </c>
      <c r="C6" s="172" t="s">
        <v>3</v>
      </c>
      <c r="D6" s="172" t="s">
        <v>4</v>
      </c>
      <c r="E6" s="172" t="s">
        <v>5</v>
      </c>
      <c r="F6" s="172" t="s">
        <v>6</v>
      </c>
      <c r="G6" s="173" t="s">
        <v>7</v>
      </c>
    </row>
    <row r="7" spans="1:7" ht="15.75">
      <c r="A7" s="109" t="s">
        <v>43</v>
      </c>
      <c r="B7" s="109"/>
      <c r="C7" s="110"/>
      <c r="D7" s="306" t="s">
        <v>44</v>
      </c>
      <c r="E7" s="112">
        <f>E8+E16+E25+E32+E38+E47+E55+E57</f>
        <v>15839431</v>
      </c>
      <c r="F7" s="112">
        <f>F8+F16+F25+F32+F38+F47+F55+F57</f>
        <v>14700614</v>
      </c>
      <c r="G7" s="113">
        <f>F7/E7%</f>
        <v>92.81024046886533</v>
      </c>
    </row>
    <row r="8" spans="1:7" ht="31.5">
      <c r="A8" s="122"/>
      <c r="B8" s="122" t="s">
        <v>89</v>
      </c>
      <c r="C8" s="123"/>
      <c r="D8" s="126" t="s">
        <v>129</v>
      </c>
      <c r="E8" s="125">
        <f>E9+E10+E11+E12+E13+E14+E15</f>
        <v>3682119</v>
      </c>
      <c r="F8" s="125">
        <f>F9+F10+F11+F12+F13+F14+F15</f>
        <v>3512267</v>
      </c>
      <c r="G8" s="164">
        <f>F8/E8%</f>
        <v>95.38711269244692</v>
      </c>
    </row>
    <row r="9" spans="1:7" ht="45">
      <c r="A9" s="115"/>
      <c r="B9" s="115"/>
      <c r="C9" s="114">
        <v>2540</v>
      </c>
      <c r="D9" s="116" t="s">
        <v>186</v>
      </c>
      <c r="E9" s="117">
        <v>2211620</v>
      </c>
      <c r="F9" s="117">
        <v>2058636</v>
      </c>
      <c r="G9" s="177"/>
    </row>
    <row r="10" spans="1:7" ht="45">
      <c r="A10" s="115"/>
      <c r="B10" s="115"/>
      <c r="C10" s="114">
        <v>3020</v>
      </c>
      <c r="D10" s="116" t="s">
        <v>261</v>
      </c>
      <c r="E10" s="117">
        <v>36926</v>
      </c>
      <c r="F10" s="117">
        <v>36844</v>
      </c>
      <c r="G10" s="177"/>
    </row>
    <row r="11" spans="1:7" ht="30">
      <c r="A11" s="115"/>
      <c r="B11" s="115"/>
      <c r="C11" s="114">
        <v>4010</v>
      </c>
      <c r="D11" s="116" t="s">
        <v>181</v>
      </c>
      <c r="E11" s="117">
        <v>973999</v>
      </c>
      <c r="F11" s="117">
        <v>969562</v>
      </c>
      <c r="G11" s="177"/>
    </row>
    <row r="12" spans="1:7" ht="30">
      <c r="A12" s="115"/>
      <c r="B12" s="115"/>
      <c r="C12" s="114">
        <v>4040</v>
      </c>
      <c r="D12" s="116" t="s">
        <v>195</v>
      </c>
      <c r="E12" s="117">
        <v>70882</v>
      </c>
      <c r="F12" s="117">
        <v>70881</v>
      </c>
      <c r="G12" s="177"/>
    </row>
    <row r="13" spans="1:7" ht="34.5" customHeight="1">
      <c r="A13" s="115"/>
      <c r="B13" s="115"/>
      <c r="C13" s="307" t="s">
        <v>183</v>
      </c>
      <c r="D13" s="116" t="s">
        <v>184</v>
      </c>
      <c r="E13" s="117">
        <v>206293</v>
      </c>
      <c r="F13" s="117">
        <v>203362</v>
      </c>
      <c r="G13" s="177"/>
    </row>
    <row r="14" spans="1:7" ht="30">
      <c r="A14" s="115"/>
      <c r="B14" s="115"/>
      <c r="C14" s="307">
        <v>4170</v>
      </c>
      <c r="D14" s="116" t="s">
        <v>148</v>
      </c>
      <c r="E14" s="117">
        <v>2909</v>
      </c>
      <c r="F14" s="117">
        <v>2232</v>
      </c>
      <c r="G14" s="177"/>
    </row>
    <row r="15" spans="1:7" ht="32.25" customHeight="1">
      <c r="A15" s="115"/>
      <c r="B15" s="115"/>
      <c r="C15" s="307" t="s">
        <v>311</v>
      </c>
      <c r="D15" s="116" t="s">
        <v>185</v>
      </c>
      <c r="E15" s="117">
        <v>179490</v>
      </c>
      <c r="F15" s="117">
        <v>170750</v>
      </c>
      <c r="G15" s="177"/>
    </row>
    <row r="16" spans="1:7" ht="32.25" customHeight="1">
      <c r="A16" s="122"/>
      <c r="B16" s="122" t="s">
        <v>90</v>
      </c>
      <c r="C16" s="123"/>
      <c r="D16" s="126" t="s">
        <v>91</v>
      </c>
      <c r="E16" s="125">
        <f>E17+E18+E19+E20+E21+E22+E23+E24</f>
        <v>1871207</v>
      </c>
      <c r="F16" s="125">
        <f>F17+F18+F19+F20+F21+F22+F23+F24</f>
        <v>1813467</v>
      </c>
      <c r="G16" s="164">
        <f>F16/E16%</f>
        <v>96.9142911500438</v>
      </c>
    </row>
    <row r="17" spans="1:7" ht="45">
      <c r="A17" s="115"/>
      <c r="B17" s="115"/>
      <c r="C17" s="114">
        <v>2540</v>
      </c>
      <c r="D17" s="116" t="s">
        <v>186</v>
      </c>
      <c r="E17" s="117">
        <v>349772</v>
      </c>
      <c r="F17" s="117">
        <v>329087</v>
      </c>
      <c r="G17" s="177"/>
    </row>
    <row r="18" spans="1:7" ht="45">
      <c r="A18" s="115"/>
      <c r="B18" s="115"/>
      <c r="C18" s="114">
        <v>3020</v>
      </c>
      <c r="D18" s="116" t="s">
        <v>261</v>
      </c>
      <c r="E18" s="117">
        <v>22329</v>
      </c>
      <c r="F18" s="117">
        <v>22211</v>
      </c>
      <c r="G18" s="177"/>
    </row>
    <row r="19" spans="1:7" ht="30">
      <c r="A19" s="115"/>
      <c r="B19" s="115"/>
      <c r="C19" s="114">
        <v>4010</v>
      </c>
      <c r="D19" s="116" t="s">
        <v>181</v>
      </c>
      <c r="E19" s="117">
        <v>1004308</v>
      </c>
      <c r="F19" s="117">
        <v>979499</v>
      </c>
      <c r="G19" s="177"/>
    </row>
    <row r="20" spans="1:7" ht="30">
      <c r="A20" s="115"/>
      <c r="B20" s="115"/>
      <c r="C20" s="114">
        <v>4040</v>
      </c>
      <c r="D20" s="116" t="s">
        <v>195</v>
      </c>
      <c r="E20" s="117">
        <v>80444</v>
      </c>
      <c r="F20" s="117">
        <v>80444</v>
      </c>
      <c r="G20" s="177"/>
    </row>
    <row r="21" spans="1:7" ht="36" customHeight="1">
      <c r="A21" s="115"/>
      <c r="B21" s="115"/>
      <c r="C21" s="307" t="s">
        <v>196</v>
      </c>
      <c r="D21" s="116" t="s">
        <v>184</v>
      </c>
      <c r="E21" s="117">
        <v>197758</v>
      </c>
      <c r="F21" s="117">
        <v>194488</v>
      </c>
      <c r="G21" s="177"/>
    </row>
    <row r="22" spans="1:7" ht="45" customHeight="1">
      <c r="A22" s="115"/>
      <c r="B22" s="115"/>
      <c r="C22" s="307">
        <v>4170</v>
      </c>
      <c r="D22" s="116" t="s">
        <v>148</v>
      </c>
      <c r="E22" s="117">
        <v>829</v>
      </c>
      <c r="F22" s="117">
        <v>504</v>
      </c>
      <c r="G22" s="177"/>
    </row>
    <row r="23" spans="1:7" ht="33" customHeight="1">
      <c r="A23" s="115"/>
      <c r="B23" s="115"/>
      <c r="C23" s="307" t="s">
        <v>312</v>
      </c>
      <c r="D23" s="116" t="s">
        <v>185</v>
      </c>
      <c r="E23" s="117">
        <v>210393</v>
      </c>
      <c r="F23" s="117">
        <v>201860</v>
      </c>
      <c r="G23" s="177"/>
    </row>
    <row r="24" spans="1:7" ht="30">
      <c r="A24" s="115"/>
      <c r="B24" s="115"/>
      <c r="C24" s="307">
        <v>4780</v>
      </c>
      <c r="D24" s="116" t="s">
        <v>315</v>
      </c>
      <c r="E24" s="117">
        <v>5374</v>
      </c>
      <c r="F24" s="117">
        <v>5374</v>
      </c>
      <c r="G24" s="177"/>
    </row>
    <row r="25" spans="1:7" ht="27" customHeight="1">
      <c r="A25" s="122"/>
      <c r="B25" s="122" t="s">
        <v>67</v>
      </c>
      <c r="C25" s="123"/>
      <c r="D25" s="126" t="s">
        <v>80</v>
      </c>
      <c r="E25" s="125">
        <f>E26+E27+E28+E29+E30+E31</f>
        <v>913008</v>
      </c>
      <c r="F25" s="125">
        <f>F26+F27+F28+F29+F30+F31</f>
        <v>912832</v>
      </c>
      <c r="G25" s="164">
        <f>F25/E25%</f>
        <v>99.98072306047702</v>
      </c>
    </row>
    <row r="26" spans="1:7" ht="45">
      <c r="A26" s="115"/>
      <c r="B26" s="115"/>
      <c r="C26" s="114">
        <v>3020</v>
      </c>
      <c r="D26" s="116" t="s">
        <v>261</v>
      </c>
      <c r="E26" s="117">
        <v>938</v>
      </c>
      <c r="F26" s="117">
        <v>938</v>
      </c>
      <c r="G26" s="177"/>
    </row>
    <row r="27" spans="1:7" ht="30">
      <c r="A27" s="115"/>
      <c r="B27" s="115"/>
      <c r="C27" s="114">
        <v>4010</v>
      </c>
      <c r="D27" s="116" t="s">
        <v>181</v>
      </c>
      <c r="E27" s="117">
        <v>616826</v>
      </c>
      <c r="F27" s="117">
        <v>616826</v>
      </c>
      <c r="G27" s="177"/>
    </row>
    <row r="28" spans="1:7" ht="30">
      <c r="A28" s="115"/>
      <c r="B28" s="115"/>
      <c r="C28" s="114">
        <v>4040</v>
      </c>
      <c r="D28" s="116" t="s">
        <v>195</v>
      </c>
      <c r="E28" s="117">
        <v>52986</v>
      </c>
      <c r="F28" s="117">
        <v>52986</v>
      </c>
      <c r="G28" s="177"/>
    </row>
    <row r="29" spans="1:7" ht="30" customHeight="1">
      <c r="A29" s="115"/>
      <c r="B29" s="115"/>
      <c r="C29" s="307" t="s">
        <v>183</v>
      </c>
      <c r="D29" s="116" t="s">
        <v>184</v>
      </c>
      <c r="E29" s="117">
        <v>124115</v>
      </c>
      <c r="F29" s="117">
        <v>124001</v>
      </c>
      <c r="G29" s="177"/>
    </row>
    <row r="30" spans="1:7" ht="30">
      <c r="A30" s="115"/>
      <c r="B30" s="115"/>
      <c r="C30" s="307">
        <v>4170</v>
      </c>
      <c r="D30" s="116" t="s">
        <v>148</v>
      </c>
      <c r="E30" s="117">
        <v>3831</v>
      </c>
      <c r="F30" s="117">
        <v>3831</v>
      </c>
      <c r="G30" s="177"/>
    </row>
    <row r="31" spans="1:7" ht="36.75" customHeight="1">
      <c r="A31" s="115"/>
      <c r="B31" s="115"/>
      <c r="C31" s="307" t="s">
        <v>311</v>
      </c>
      <c r="D31" s="116" t="s">
        <v>185</v>
      </c>
      <c r="E31" s="117">
        <v>114312</v>
      </c>
      <c r="F31" s="117">
        <v>114250</v>
      </c>
      <c r="G31" s="177"/>
    </row>
    <row r="32" spans="1:7" ht="31.5">
      <c r="A32" s="122"/>
      <c r="B32" s="122" t="s">
        <v>168</v>
      </c>
      <c r="C32" s="123"/>
      <c r="D32" s="126" t="s">
        <v>169</v>
      </c>
      <c r="E32" s="125">
        <f>E33+E34+E35+E36+E37</f>
        <v>220508</v>
      </c>
      <c r="F32" s="125">
        <f>F33+F34+F35+F36+F37</f>
        <v>220508</v>
      </c>
      <c r="G32" s="164">
        <f>F32/E32%</f>
        <v>100</v>
      </c>
    </row>
    <row r="33" spans="1:7" ht="45">
      <c r="A33" s="115"/>
      <c r="B33" s="115"/>
      <c r="C33" s="114">
        <v>3020</v>
      </c>
      <c r="D33" s="116" t="s">
        <v>261</v>
      </c>
      <c r="E33" s="117">
        <v>10847</v>
      </c>
      <c r="F33" s="117">
        <v>10847</v>
      </c>
      <c r="G33" s="177"/>
    </row>
    <row r="34" spans="1:7" ht="30">
      <c r="A34" s="115"/>
      <c r="B34" s="115"/>
      <c r="C34" s="114">
        <v>4010</v>
      </c>
      <c r="D34" s="116" t="s">
        <v>181</v>
      </c>
      <c r="E34" s="117">
        <v>141484</v>
      </c>
      <c r="F34" s="117">
        <v>141484</v>
      </c>
      <c r="G34" s="177"/>
    </row>
    <row r="35" spans="1:7" ht="30">
      <c r="A35" s="115"/>
      <c r="B35" s="115"/>
      <c r="C35" s="114">
        <v>4040</v>
      </c>
      <c r="D35" s="116" t="s">
        <v>195</v>
      </c>
      <c r="E35" s="117">
        <v>13181</v>
      </c>
      <c r="F35" s="117">
        <v>13181</v>
      </c>
      <c r="G35" s="177"/>
    </row>
    <row r="36" spans="1:7" ht="32.25" customHeight="1">
      <c r="A36" s="115"/>
      <c r="B36" s="115"/>
      <c r="C36" s="307" t="s">
        <v>183</v>
      </c>
      <c r="D36" s="116" t="s">
        <v>184</v>
      </c>
      <c r="E36" s="117">
        <v>32093</v>
      </c>
      <c r="F36" s="117">
        <v>32093</v>
      </c>
      <c r="G36" s="177"/>
    </row>
    <row r="37" spans="1:7" ht="28.5" customHeight="1">
      <c r="A37" s="115"/>
      <c r="B37" s="115"/>
      <c r="C37" s="307" t="s">
        <v>313</v>
      </c>
      <c r="D37" s="116" t="s">
        <v>185</v>
      </c>
      <c r="E37" s="117">
        <v>22903</v>
      </c>
      <c r="F37" s="117">
        <v>22903</v>
      </c>
      <c r="G37" s="177"/>
    </row>
    <row r="38" spans="1:7" ht="15.75">
      <c r="A38" s="122"/>
      <c r="B38" s="122" t="s">
        <v>68</v>
      </c>
      <c r="C38" s="123"/>
      <c r="D38" s="126" t="s">
        <v>81</v>
      </c>
      <c r="E38" s="125">
        <f>E39+E40+E41+E42+E43+E44+E45+E46</f>
        <v>7598884</v>
      </c>
      <c r="F38" s="125">
        <f>F39+F40+F41+F42+F43+F44+F45+F46</f>
        <v>7011384</v>
      </c>
      <c r="G38" s="164">
        <f>F38/E38%</f>
        <v>92.26860154727984</v>
      </c>
    </row>
    <row r="39" spans="1:7" ht="45">
      <c r="A39" s="115"/>
      <c r="B39" s="115"/>
      <c r="C39" s="114">
        <v>3020</v>
      </c>
      <c r="D39" s="116" t="s">
        <v>261</v>
      </c>
      <c r="E39" s="117">
        <v>220950</v>
      </c>
      <c r="F39" s="117">
        <v>220894</v>
      </c>
      <c r="G39" s="177"/>
    </row>
    <row r="40" spans="1:7" ht="30">
      <c r="A40" s="115"/>
      <c r="B40" s="115"/>
      <c r="C40" s="114">
        <v>4010</v>
      </c>
      <c r="D40" s="116" t="s">
        <v>181</v>
      </c>
      <c r="E40" s="117">
        <v>3565853</v>
      </c>
      <c r="F40" s="117">
        <v>3561890</v>
      </c>
      <c r="G40" s="177"/>
    </row>
    <row r="41" spans="1:7" ht="30">
      <c r="A41" s="115"/>
      <c r="B41" s="115"/>
      <c r="C41" s="114">
        <v>4040</v>
      </c>
      <c r="D41" s="116" t="s">
        <v>195</v>
      </c>
      <c r="E41" s="117">
        <v>250804</v>
      </c>
      <c r="F41" s="117">
        <v>250804</v>
      </c>
      <c r="G41" s="177"/>
    </row>
    <row r="42" spans="1:7" ht="43.5" customHeight="1">
      <c r="A42" s="115"/>
      <c r="B42" s="115"/>
      <c r="C42" s="307" t="s">
        <v>183</v>
      </c>
      <c r="D42" s="116" t="s">
        <v>184</v>
      </c>
      <c r="E42" s="117">
        <v>728747</v>
      </c>
      <c r="F42" s="117">
        <v>722904</v>
      </c>
      <c r="G42" s="177"/>
    </row>
    <row r="43" spans="1:7" ht="30">
      <c r="A43" s="115"/>
      <c r="B43" s="115"/>
      <c r="C43" s="307">
        <v>4170</v>
      </c>
      <c r="D43" s="116" t="s">
        <v>148</v>
      </c>
      <c r="E43" s="117">
        <v>17006</v>
      </c>
      <c r="F43" s="117">
        <v>16778</v>
      </c>
      <c r="G43" s="177"/>
    </row>
    <row r="44" spans="1:7" ht="15.75">
      <c r="A44" s="115"/>
      <c r="B44" s="115"/>
      <c r="C44" s="307" t="s">
        <v>308</v>
      </c>
      <c r="D44" s="116" t="s">
        <v>185</v>
      </c>
      <c r="E44" s="117">
        <v>648733</v>
      </c>
      <c r="F44" s="117">
        <v>639081</v>
      </c>
      <c r="G44" s="177"/>
    </row>
    <row r="45" spans="1:7" ht="30">
      <c r="A45" s="115"/>
      <c r="B45" s="115"/>
      <c r="C45" s="114">
        <v>6050</v>
      </c>
      <c r="D45" s="116" t="s">
        <v>187</v>
      </c>
      <c r="E45" s="117">
        <v>2066791</v>
      </c>
      <c r="F45" s="117">
        <v>1508200</v>
      </c>
      <c r="G45" s="177"/>
    </row>
    <row r="46" spans="1:7" ht="45">
      <c r="A46" s="115"/>
      <c r="B46" s="115"/>
      <c r="C46" s="114">
        <v>6060</v>
      </c>
      <c r="D46" s="116" t="s">
        <v>188</v>
      </c>
      <c r="E46" s="117">
        <v>100000</v>
      </c>
      <c r="F46" s="117">
        <v>90833</v>
      </c>
      <c r="G46" s="177"/>
    </row>
    <row r="47" spans="1:7" ht="31.5">
      <c r="A47" s="122"/>
      <c r="B47" s="122" t="s">
        <v>92</v>
      </c>
      <c r="C47" s="123"/>
      <c r="D47" s="126" t="s">
        <v>93</v>
      </c>
      <c r="E47" s="125">
        <f>E48+E49+E50+E51+E52+E53+E54</f>
        <v>931694</v>
      </c>
      <c r="F47" s="125">
        <f>F48+F49+F50+F51+F52+F53+F54</f>
        <v>902961</v>
      </c>
      <c r="G47" s="164">
        <f>F47/E47%</f>
        <v>96.91604754350676</v>
      </c>
    </row>
    <row r="48" spans="1:7" ht="45">
      <c r="A48" s="115"/>
      <c r="B48" s="115"/>
      <c r="C48" s="114">
        <v>3020</v>
      </c>
      <c r="D48" s="116" t="s">
        <v>261</v>
      </c>
      <c r="E48" s="117">
        <v>1363</v>
      </c>
      <c r="F48" s="117">
        <v>1075</v>
      </c>
      <c r="G48" s="177"/>
    </row>
    <row r="49" spans="1:7" ht="30">
      <c r="A49" s="115"/>
      <c r="B49" s="115"/>
      <c r="C49" s="114">
        <v>4010</v>
      </c>
      <c r="D49" s="116" t="s">
        <v>181</v>
      </c>
      <c r="E49" s="117">
        <v>619199</v>
      </c>
      <c r="F49" s="117">
        <v>604177</v>
      </c>
      <c r="G49" s="177"/>
    </row>
    <row r="50" spans="1:7" ht="30" customHeight="1">
      <c r="A50" s="115"/>
      <c r="B50" s="115"/>
      <c r="C50" s="114">
        <v>4040</v>
      </c>
      <c r="D50" s="116" t="s">
        <v>195</v>
      </c>
      <c r="E50" s="117">
        <v>45591</v>
      </c>
      <c r="F50" s="117">
        <v>45591</v>
      </c>
      <c r="G50" s="177"/>
    </row>
    <row r="51" spans="1:7" ht="45" customHeight="1">
      <c r="A51" s="115"/>
      <c r="B51" s="115"/>
      <c r="C51" s="307" t="s">
        <v>183</v>
      </c>
      <c r="D51" s="116" t="s">
        <v>184</v>
      </c>
      <c r="E51" s="117">
        <v>118382</v>
      </c>
      <c r="F51" s="117">
        <v>115421</v>
      </c>
      <c r="G51" s="177"/>
    </row>
    <row r="52" spans="1:7" ht="30">
      <c r="A52" s="115"/>
      <c r="B52" s="115"/>
      <c r="C52" s="307">
        <v>4170</v>
      </c>
      <c r="D52" s="116" t="s">
        <v>148</v>
      </c>
      <c r="E52" s="117">
        <v>717</v>
      </c>
      <c r="F52" s="117">
        <v>714</v>
      </c>
      <c r="G52" s="177"/>
    </row>
    <row r="53" spans="1:7" ht="28.5" customHeight="1">
      <c r="A53" s="115"/>
      <c r="B53" s="115"/>
      <c r="C53" s="307" t="s">
        <v>313</v>
      </c>
      <c r="D53" s="116" t="s">
        <v>185</v>
      </c>
      <c r="E53" s="117">
        <v>142982</v>
      </c>
      <c r="F53" s="117">
        <v>132523</v>
      </c>
      <c r="G53" s="177"/>
    </row>
    <row r="54" spans="1:7" ht="30">
      <c r="A54" s="115"/>
      <c r="B54" s="115"/>
      <c r="C54" s="307">
        <v>4780</v>
      </c>
      <c r="D54" s="116" t="s">
        <v>315</v>
      </c>
      <c r="E54" s="117">
        <v>3460</v>
      </c>
      <c r="F54" s="117">
        <v>3460</v>
      </c>
      <c r="G54" s="177"/>
    </row>
    <row r="55" spans="1:7" ht="31.5">
      <c r="A55" s="122"/>
      <c r="B55" s="122" t="s">
        <v>170</v>
      </c>
      <c r="C55" s="123"/>
      <c r="D55" s="126" t="s">
        <v>171</v>
      </c>
      <c r="E55" s="125">
        <f>E56</f>
        <v>36378</v>
      </c>
      <c r="F55" s="125">
        <f>F56</f>
        <v>36378</v>
      </c>
      <c r="G55" s="164">
        <f>F55/E55%</f>
        <v>100.00000000000001</v>
      </c>
    </row>
    <row r="56" spans="1:7" ht="18.75" customHeight="1">
      <c r="A56" s="115"/>
      <c r="B56" s="115"/>
      <c r="C56" s="307">
        <v>4300</v>
      </c>
      <c r="D56" s="116" t="s">
        <v>185</v>
      </c>
      <c r="E56" s="117">
        <v>36378</v>
      </c>
      <c r="F56" s="117">
        <v>36378</v>
      </c>
      <c r="G56" s="177"/>
    </row>
    <row r="57" spans="1:7" ht="27" customHeight="1">
      <c r="A57" s="122"/>
      <c r="B57" s="122" t="s">
        <v>45</v>
      </c>
      <c r="C57" s="123"/>
      <c r="D57" s="126" t="s">
        <v>46</v>
      </c>
      <c r="E57" s="125">
        <f>E58+E59+E60+E61+E62+E63</f>
        <v>585633</v>
      </c>
      <c r="F57" s="125">
        <f>F58+F59+F60+F61+F62+F63</f>
        <v>290817</v>
      </c>
      <c r="G57" s="164">
        <f>F57/E57%</f>
        <v>49.65857456803152</v>
      </c>
    </row>
    <row r="58" spans="1:7" ht="30">
      <c r="A58" s="115"/>
      <c r="B58" s="115"/>
      <c r="C58" s="114" t="s">
        <v>415</v>
      </c>
      <c r="D58" s="116" t="s">
        <v>181</v>
      </c>
      <c r="E58" s="117">
        <v>7010</v>
      </c>
      <c r="F58" s="117">
        <v>5597</v>
      </c>
      <c r="G58" s="177"/>
    </row>
    <row r="59" spans="1:7" ht="30">
      <c r="A59" s="115"/>
      <c r="B59" s="115"/>
      <c r="C59" s="307" t="s">
        <v>416</v>
      </c>
      <c r="D59" s="116" t="s">
        <v>184</v>
      </c>
      <c r="E59" s="117">
        <v>1390</v>
      </c>
      <c r="F59" s="117">
        <v>1100</v>
      </c>
      <c r="G59" s="177"/>
    </row>
    <row r="60" spans="1:7" ht="30">
      <c r="A60" s="115"/>
      <c r="B60" s="115"/>
      <c r="C60" s="307">
        <v>4170</v>
      </c>
      <c r="D60" s="116" t="s">
        <v>148</v>
      </c>
      <c r="E60" s="117">
        <v>1464</v>
      </c>
      <c r="F60" s="117">
        <v>1200</v>
      </c>
      <c r="G60" s="177"/>
    </row>
    <row r="61" spans="1:7" ht="30">
      <c r="A61" s="115"/>
      <c r="B61" s="115"/>
      <c r="C61" s="307" t="s">
        <v>417</v>
      </c>
      <c r="D61" s="116" t="s">
        <v>148</v>
      </c>
      <c r="E61" s="117">
        <v>20740</v>
      </c>
      <c r="F61" s="117">
        <v>9817</v>
      </c>
      <c r="G61" s="177"/>
    </row>
    <row r="62" spans="1:7" ht="28.5" customHeight="1">
      <c r="A62" s="115"/>
      <c r="B62" s="115"/>
      <c r="C62" s="307" t="s">
        <v>418</v>
      </c>
      <c r="D62" s="116" t="s">
        <v>185</v>
      </c>
      <c r="E62" s="117">
        <v>250049</v>
      </c>
      <c r="F62" s="117">
        <v>18209</v>
      </c>
      <c r="G62" s="177"/>
    </row>
    <row r="63" spans="1:7" ht="33" customHeight="1">
      <c r="A63" s="115"/>
      <c r="B63" s="115"/>
      <c r="C63" s="307" t="s">
        <v>419</v>
      </c>
      <c r="D63" s="116" t="s">
        <v>185</v>
      </c>
      <c r="E63" s="117">
        <v>304980</v>
      </c>
      <c r="F63" s="117">
        <v>254894</v>
      </c>
      <c r="G63" s="177"/>
    </row>
    <row r="64" spans="1:7" ht="34.5" customHeight="1">
      <c r="A64" s="122" t="s">
        <v>49</v>
      </c>
      <c r="B64" s="122"/>
      <c r="C64" s="123"/>
      <c r="D64" s="126" t="s">
        <v>50</v>
      </c>
      <c r="E64" s="125">
        <f>E65+E78+E86+E94+E96+E106+E104</f>
        <v>8880992</v>
      </c>
      <c r="F64" s="125">
        <f>F65+F78+F86+F94+F96+F106+F104</f>
        <v>8765454</v>
      </c>
      <c r="G64" s="164">
        <f>F64/E64%</f>
        <v>98.69904172867176</v>
      </c>
    </row>
    <row r="65" spans="1:7" ht="31.5">
      <c r="A65" s="122"/>
      <c r="B65" s="122" t="s">
        <v>70</v>
      </c>
      <c r="C65" s="123"/>
      <c r="D65" s="126" t="s">
        <v>82</v>
      </c>
      <c r="E65" s="125">
        <f>E66+E67+E68+E69+E70+E71+E72+E73+E74+E75+E76+E77</f>
        <v>3941750</v>
      </c>
      <c r="F65" s="125">
        <f>F66+F67+F68+F69+F70+F71+F72+F73+F74+F75+F76+F77</f>
        <v>3890497</v>
      </c>
      <c r="G65" s="164">
        <f>F65/E65%</f>
        <v>98.69973996321431</v>
      </c>
    </row>
    <row r="66" spans="1:7" ht="60.75" customHeight="1">
      <c r="A66" s="115"/>
      <c r="B66" s="115"/>
      <c r="C66" s="114">
        <v>2540</v>
      </c>
      <c r="D66" s="116" t="s">
        <v>186</v>
      </c>
      <c r="E66" s="117">
        <v>3115777</v>
      </c>
      <c r="F66" s="117">
        <v>3094715</v>
      </c>
      <c r="G66" s="177"/>
    </row>
    <row r="67" spans="1:7" ht="45">
      <c r="A67" s="115"/>
      <c r="B67" s="115"/>
      <c r="C67" s="114">
        <v>3020</v>
      </c>
      <c r="D67" s="116" t="s">
        <v>261</v>
      </c>
      <c r="E67" s="117">
        <v>845</v>
      </c>
      <c r="F67" s="117">
        <v>210</v>
      </c>
      <c r="G67" s="177"/>
    </row>
    <row r="68" spans="1:7" ht="51.75" customHeight="1">
      <c r="A68" s="115"/>
      <c r="B68" s="115"/>
      <c r="C68" s="114">
        <v>4010</v>
      </c>
      <c r="D68" s="116" t="s">
        <v>181</v>
      </c>
      <c r="E68" s="117">
        <v>368334</v>
      </c>
      <c r="F68" s="117">
        <v>364673</v>
      </c>
      <c r="G68" s="177"/>
    </row>
    <row r="69" spans="1:7" ht="30">
      <c r="A69" s="115"/>
      <c r="B69" s="115"/>
      <c r="C69" s="114" t="s">
        <v>415</v>
      </c>
      <c r="D69" s="116" t="s">
        <v>181</v>
      </c>
      <c r="E69" s="117">
        <v>8176</v>
      </c>
      <c r="F69" s="117">
        <v>8112</v>
      </c>
      <c r="G69" s="177"/>
    </row>
    <row r="70" spans="1:7" ht="30">
      <c r="A70" s="115"/>
      <c r="B70" s="115"/>
      <c r="C70" s="114">
        <v>4040</v>
      </c>
      <c r="D70" s="116" t="s">
        <v>195</v>
      </c>
      <c r="E70" s="117">
        <v>28555</v>
      </c>
      <c r="F70" s="117">
        <v>28555</v>
      </c>
      <c r="G70" s="177"/>
    </row>
    <row r="71" spans="1:7" ht="30">
      <c r="A71" s="115"/>
      <c r="B71" s="115"/>
      <c r="C71" s="114" t="s">
        <v>420</v>
      </c>
      <c r="D71" s="116" t="s">
        <v>195</v>
      </c>
      <c r="E71" s="117">
        <v>714</v>
      </c>
      <c r="F71" s="117">
        <v>690</v>
      </c>
      <c r="G71" s="177"/>
    </row>
    <row r="72" spans="1:7" ht="42.75" customHeight="1">
      <c r="A72" s="115"/>
      <c r="B72" s="115"/>
      <c r="C72" s="307" t="s">
        <v>183</v>
      </c>
      <c r="D72" s="116" t="s">
        <v>184</v>
      </c>
      <c r="E72" s="117">
        <v>74921</v>
      </c>
      <c r="F72" s="117">
        <v>74487</v>
      </c>
      <c r="G72" s="177"/>
    </row>
    <row r="73" spans="1:7" ht="30">
      <c r="A73" s="115"/>
      <c r="B73" s="115"/>
      <c r="C73" s="307" t="s">
        <v>421</v>
      </c>
      <c r="D73" s="116" t="s">
        <v>184</v>
      </c>
      <c r="E73" s="117">
        <v>1783</v>
      </c>
      <c r="F73" s="117">
        <v>1752</v>
      </c>
      <c r="G73" s="177"/>
    </row>
    <row r="74" spans="1:7" ht="30">
      <c r="A74" s="115"/>
      <c r="B74" s="115"/>
      <c r="C74" s="307">
        <v>4170</v>
      </c>
      <c r="D74" s="116" t="s">
        <v>148</v>
      </c>
      <c r="E74" s="117">
        <v>754</v>
      </c>
      <c r="F74" s="117">
        <v>450</v>
      </c>
      <c r="G74" s="177"/>
    </row>
    <row r="75" spans="1:7" ht="30">
      <c r="A75" s="115"/>
      <c r="B75" s="115"/>
      <c r="C75" s="307" t="s">
        <v>417</v>
      </c>
      <c r="D75" s="116" t="s">
        <v>148</v>
      </c>
      <c r="E75" s="117">
        <v>1260</v>
      </c>
      <c r="F75" s="117">
        <v>1015</v>
      </c>
      <c r="G75" s="177"/>
    </row>
    <row r="76" spans="1:7" ht="24" customHeight="1">
      <c r="A76" s="115"/>
      <c r="B76" s="115"/>
      <c r="C76" s="307" t="s">
        <v>308</v>
      </c>
      <c r="D76" s="116" t="s">
        <v>185</v>
      </c>
      <c r="E76" s="117">
        <v>147531</v>
      </c>
      <c r="F76" s="117">
        <v>141968</v>
      </c>
      <c r="G76" s="177"/>
    </row>
    <row r="77" spans="1:7" ht="27" customHeight="1">
      <c r="A77" s="115"/>
      <c r="B77" s="115"/>
      <c r="C77" s="307" t="s">
        <v>314</v>
      </c>
      <c r="D77" s="116" t="s">
        <v>185</v>
      </c>
      <c r="E77" s="117">
        <v>193100</v>
      </c>
      <c r="F77" s="117">
        <v>173870</v>
      </c>
      <c r="G77" s="177"/>
    </row>
    <row r="78" spans="1:7" ht="47.25">
      <c r="A78" s="122"/>
      <c r="B78" s="122" t="s">
        <v>72</v>
      </c>
      <c r="C78" s="123"/>
      <c r="D78" s="126" t="s">
        <v>83</v>
      </c>
      <c r="E78" s="125">
        <f>E80+E81+E82+E83+E84+E85+E79</f>
        <v>1952341</v>
      </c>
      <c r="F78" s="125">
        <f>F80+F81+F82+F83+F84+F85+F79</f>
        <v>1934650</v>
      </c>
      <c r="G78" s="164">
        <f>F78/E78%</f>
        <v>99.09385706697755</v>
      </c>
    </row>
    <row r="79" spans="1:7" ht="54.75" customHeight="1">
      <c r="A79" s="115"/>
      <c r="B79" s="115"/>
      <c r="C79" s="114">
        <v>2540</v>
      </c>
      <c r="D79" s="116" t="s">
        <v>186</v>
      </c>
      <c r="E79" s="117">
        <v>40633</v>
      </c>
      <c r="F79" s="117">
        <v>28581</v>
      </c>
      <c r="G79" s="177"/>
    </row>
    <row r="80" spans="1:7" ht="45">
      <c r="A80" s="115"/>
      <c r="B80" s="115"/>
      <c r="C80" s="114">
        <v>3020</v>
      </c>
      <c r="D80" s="116" t="s">
        <v>261</v>
      </c>
      <c r="E80" s="117">
        <v>3435</v>
      </c>
      <c r="F80" s="117">
        <v>3435</v>
      </c>
      <c r="G80" s="177"/>
    </row>
    <row r="81" spans="1:7" ht="30">
      <c r="A81" s="115"/>
      <c r="B81" s="115"/>
      <c r="C81" s="114">
        <v>4010</v>
      </c>
      <c r="D81" s="116" t="s">
        <v>181</v>
      </c>
      <c r="E81" s="117">
        <v>1317732</v>
      </c>
      <c r="F81" s="117">
        <v>1316646</v>
      </c>
      <c r="G81" s="177"/>
    </row>
    <row r="82" spans="1:7" ht="30">
      <c r="A82" s="115"/>
      <c r="B82" s="115"/>
      <c r="C82" s="114">
        <v>4040</v>
      </c>
      <c r="D82" s="116" t="s">
        <v>195</v>
      </c>
      <c r="E82" s="117">
        <v>101642</v>
      </c>
      <c r="F82" s="117">
        <v>101642</v>
      </c>
      <c r="G82" s="177"/>
    </row>
    <row r="83" spans="1:7" ht="36" customHeight="1">
      <c r="A83" s="115"/>
      <c r="B83" s="115"/>
      <c r="C83" s="307" t="s">
        <v>183</v>
      </c>
      <c r="D83" s="116" t="s">
        <v>184</v>
      </c>
      <c r="E83" s="117">
        <v>251444</v>
      </c>
      <c r="F83" s="117">
        <v>250773</v>
      </c>
      <c r="G83" s="177"/>
    </row>
    <row r="84" spans="1:7" ht="34.5" customHeight="1">
      <c r="A84" s="115"/>
      <c r="B84" s="115"/>
      <c r="C84" s="307">
        <v>4170</v>
      </c>
      <c r="D84" s="116" t="s">
        <v>148</v>
      </c>
      <c r="E84" s="117">
        <v>15760</v>
      </c>
      <c r="F84" s="117">
        <v>15760</v>
      </c>
      <c r="G84" s="177"/>
    </row>
    <row r="85" spans="1:7" ht="27" customHeight="1">
      <c r="A85" s="115"/>
      <c r="B85" s="115"/>
      <c r="C85" s="307" t="s">
        <v>422</v>
      </c>
      <c r="D85" s="116" t="s">
        <v>185</v>
      </c>
      <c r="E85" s="117">
        <v>221695</v>
      </c>
      <c r="F85" s="117">
        <v>217813</v>
      </c>
      <c r="G85" s="177"/>
    </row>
    <row r="86" spans="1:7" ht="27" customHeight="1">
      <c r="A86" s="122"/>
      <c r="B86" s="122" t="s">
        <v>94</v>
      </c>
      <c r="C86" s="123"/>
      <c r="D86" s="126" t="s">
        <v>423</v>
      </c>
      <c r="E86" s="125">
        <f>E87+E88+E89+E90+E91+E92+E93</f>
        <v>702794</v>
      </c>
      <c r="F86" s="125">
        <f>F87+F88+F89+F90+F91+F92+F93</f>
        <v>699081</v>
      </c>
      <c r="G86" s="164">
        <f>F86/E86%</f>
        <v>99.47168017939823</v>
      </c>
    </row>
    <row r="87" spans="1:7" ht="45">
      <c r="A87" s="115"/>
      <c r="B87" s="115"/>
      <c r="C87" s="114">
        <v>3020</v>
      </c>
      <c r="D87" s="116" t="s">
        <v>261</v>
      </c>
      <c r="E87" s="117">
        <v>22361</v>
      </c>
      <c r="F87" s="117">
        <v>22342</v>
      </c>
      <c r="G87" s="177"/>
    </row>
    <row r="88" spans="1:7" ht="15.75">
      <c r="A88" s="115"/>
      <c r="B88" s="115"/>
      <c r="C88" s="114">
        <v>3050</v>
      </c>
      <c r="D88" s="116" t="s">
        <v>263</v>
      </c>
      <c r="E88" s="117">
        <v>360</v>
      </c>
      <c r="F88" s="117">
        <v>360</v>
      </c>
      <c r="G88" s="177"/>
    </row>
    <row r="89" spans="1:7" ht="30">
      <c r="A89" s="115"/>
      <c r="B89" s="115"/>
      <c r="C89" s="114">
        <v>4010</v>
      </c>
      <c r="D89" s="116" t="s">
        <v>181</v>
      </c>
      <c r="E89" s="117">
        <v>484754</v>
      </c>
      <c r="F89" s="117">
        <v>484752</v>
      </c>
      <c r="G89" s="177"/>
    </row>
    <row r="90" spans="1:7" ht="30">
      <c r="A90" s="115"/>
      <c r="B90" s="115"/>
      <c r="C90" s="114">
        <v>4040</v>
      </c>
      <c r="D90" s="116" t="s">
        <v>195</v>
      </c>
      <c r="E90" s="117">
        <v>32127</v>
      </c>
      <c r="F90" s="117">
        <v>31900</v>
      </c>
      <c r="G90" s="177"/>
    </row>
    <row r="91" spans="1:7" ht="48" customHeight="1">
      <c r="A91" s="115"/>
      <c r="B91" s="115"/>
      <c r="C91" s="307" t="s">
        <v>183</v>
      </c>
      <c r="D91" s="116" t="s">
        <v>184</v>
      </c>
      <c r="E91" s="117">
        <v>94368</v>
      </c>
      <c r="F91" s="117">
        <v>94366</v>
      </c>
      <c r="G91" s="177"/>
    </row>
    <row r="92" spans="1:7" ht="39" customHeight="1">
      <c r="A92" s="115"/>
      <c r="B92" s="115"/>
      <c r="C92" s="307">
        <v>4170</v>
      </c>
      <c r="D92" s="116" t="s">
        <v>148</v>
      </c>
      <c r="E92" s="117">
        <v>4000</v>
      </c>
      <c r="F92" s="117">
        <v>4000</v>
      </c>
      <c r="G92" s="177"/>
    </row>
    <row r="93" spans="1:7" ht="33" customHeight="1">
      <c r="A93" s="115"/>
      <c r="B93" s="115"/>
      <c r="C93" s="307" t="s">
        <v>311</v>
      </c>
      <c r="D93" s="116" t="s">
        <v>185</v>
      </c>
      <c r="E93" s="117">
        <v>64824</v>
      </c>
      <c r="F93" s="117">
        <v>61361</v>
      </c>
      <c r="G93" s="177"/>
    </row>
    <row r="94" spans="1:7" ht="31.5">
      <c r="A94" s="122"/>
      <c r="B94" s="122" t="s">
        <v>51</v>
      </c>
      <c r="C94" s="123"/>
      <c r="D94" s="126" t="s">
        <v>52</v>
      </c>
      <c r="E94" s="125">
        <f>E95</f>
        <v>76797</v>
      </c>
      <c r="F94" s="125">
        <f>F95</f>
        <v>76253</v>
      </c>
      <c r="G94" s="164">
        <f>F94/E94%</f>
        <v>99.29163899631496</v>
      </c>
    </row>
    <row r="95" spans="1:7" ht="45" customHeight="1">
      <c r="A95" s="115"/>
      <c r="B95" s="115"/>
      <c r="C95" s="307">
        <v>3240</v>
      </c>
      <c r="D95" s="116" t="s">
        <v>189</v>
      </c>
      <c r="E95" s="117">
        <v>76797</v>
      </c>
      <c r="F95" s="117">
        <v>76253</v>
      </c>
      <c r="G95" s="177"/>
    </row>
    <row r="96" spans="1:7" ht="31.5">
      <c r="A96" s="122"/>
      <c r="B96" s="122" t="s">
        <v>121</v>
      </c>
      <c r="C96" s="123"/>
      <c r="D96" s="126" t="s">
        <v>127</v>
      </c>
      <c r="E96" s="125">
        <f>E97+E98+E99+E100+E101+E102+E103</f>
        <v>2154938</v>
      </c>
      <c r="F96" s="125">
        <f>F97+F98+F99+F100+F101+F102+F103</f>
        <v>2131170</v>
      </c>
      <c r="G96" s="164">
        <f>F96/E96%</f>
        <v>98.89704483377247</v>
      </c>
    </row>
    <row r="97" spans="1:7" ht="36" customHeight="1">
      <c r="A97" s="115"/>
      <c r="B97" s="115"/>
      <c r="C97" s="114">
        <v>3020</v>
      </c>
      <c r="D97" s="116" t="s">
        <v>261</v>
      </c>
      <c r="E97" s="117">
        <v>2089</v>
      </c>
      <c r="F97" s="117">
        <v>2089</v>
      </c>
      <c r="G97" s="177"/>
    </row>
    <row r="98" spans="1:7" ht="30">
      <c r="A98" s="115"/>
      <c r="B98" s="115"/>
      <c r="C98" s="114">
        <v>4010</v>
      </c>
      <c r="D98" s="116" t="s">
        <v>181</v>
      </c>
      <c r="E98" s="117">
        <v>1326769</v>
      </c>
      <c r="F98" s="117">
        <v>1326769</v>
      </c>
      <c r="G98" s="177"/>
    </row>
    <row r="99" spans="1:7" ht="30">
      <c r="A99" s="115"/>
      <c r="B99" s="115"/>
      <c r="C99" s="114">
        <v>4040</v>
      </c>
      <c r="D99" s="116" t="s">
        <v>195</v>
      </c>
      <c r="E99" s="117">
        <v>101417</v>
      </c>
      <c r="F99" s="117">
        <v>101417</v>
      </c>
      <c r="G99" s="177"/>
    </row>
    <row r="100" spans="1:7" ht="33" customHeight="1">
      <c r="A100" s="115"/>
      <c r="B100" s="115"/>
      <c r="C100" s="307" t="s">
        <v>183</v>
      </c>
      <c r="D100" s="116" t="s">
        <v>184</v>
      </c>
      <c r="E100" s="117">
        <v>266489</v>
      </c>
      <c r="F100" s="117">
        <v>266489</v>
      </c>
      <c r="G100" s="177"/>
    </row>
    <row r="101" spans="1:7" ht="30">
      <c r="A101" s="115"/>
      <c r="B101" s="115"/>
      <c r="C101" s="307">
        <v>4170</v>
      </c>
      <c r="D101" s="116" t="s">
        <v>148</v>
      </c>
      <c r="E101" s="117">
        <v>2000</v>
      </c>
      <c r="F101" s="117">
        <v>1600</v>
      </c>
      <c r="G101" s="177"/>
    </row>
    <row r="102" spans="1:7" ht="32.25" customHeight="1">
      <c r="A102" s="115"/>
      <c r="B102" s="115"/>
      <c r="C102" s="307" t="s">
        <v>309</v>
      </c>
      <c r="D102" s="116" t="s">
        <v>185</v>
      </c>
      <c r="E102" s="117">
        <v>442733</v>
      </c>
      <c r="F102" s="117">
        <v>419940</v>
      </c>
      <c r="G102" s="177"/>
    </row>
    <row r="103" spans="1:7" ht="30">
      <c r="A103" s="115"/>
      <c r="B103" s="115"/>
      <c r="C103" s="114">
        <v>4780</v>
      </c>
      <c r="D103" s="116" t="s">
        <v>315</v>
      </c>
      <c r="E103" s="117">
        <v>13441</v>
      </c>
      <c r="F103" s="117">
        <v>12866</v>
      </c>
      <c r="G103" s="177"/>
    </row>
    <row r="104" spans="1:7" ht="31.5">
      <c r="A104" s="122"/>
      <c r="B104" s="122" t="s">
        <v>172</v>
      </c>
      <c r="C104" s="123"/>
      <c r="D104" s="126" t="s">
        <v>171</v>
      </c>
      <c r="E104" s="125">
        <f>E105</f>
        <v>41763</v>
      </c>
      <c r="F104" s="125">
        <f>F105</f>
        <v>33803</v>
      </c>
      <c r="G104" s="164">
        <f>F104/E104%</f>
        <v>80.94006656609918</v>
      </c>
    </row>
    <row r="105" spans="1:7" ht="45" customHeight="1">
      <c r="A105" s="115"/>
      <c r="B105" s="115"/>
      <c r="C105" s="114" t="s">
        <v>424</v>
      </c>
      <c r="D105" s="116" t="s">
        <v>191</v>
      </c>
      <c r="E105" s="117">
        <v>41763</v>
      </c>
      <c r="F105" s="117">
        <v>33803</v>
      </c>
      <c r="G105" s="177"/>
    </row>
    <row r="106" spans="1:7" ht="15.75">
      <c r="A106" s="122"/>
      <c r="B106" s="122" t="s">
        <v>53</v>
      </c>
      <c r="C106" s="123"/>
      <c r="D106" s="126" t="s">
        <v>46</v>
      </c>
      <c r="E106" s="125">
        <f>E107</f>
        <v>10609</v>
      </c>
      <c r="F106" s="125">
        <f>F107</f>
        <v>0</v>
      </c>
      <c r="G106" s="164">
        <f>F106/E106%</f>
        <v>0</v>
      </c>
    </row>
    <row r="107" spans="1:7" ht="15.75">
      <c r="A107" s="115"/>
      <c r="B107" s="115"/>
      <c r="C107" s="307">
        <v>4300</v>
      </c>
      <c r="D107" s="116" t="s">
        <v>185</v>
      </c>
      <c r="E107" s="117">
        <v>10609</v>
      </c>
      <c r="F107" s="117">
        <v>0</v>
      </c>
      <c r="G107" s="177"/>
    </row>
    <row r="108" spans="1:7" ht="19.5" customHeight="1">
      <c r="A108" s="367" t="s">
        <v>39</v>
      </c>
      <c r="B108" s="368"/>
      <c r="C108" s="368"/>
      <c r="D108" s="369"/>
      <c r="E108" s="201">
        <f>E7+E64</f>
        <v>24720423</v>
      </c>
      <c r="F108" s="201">
        <f>F7+F64</f>
        <v>23466068</v>
      </c>
      <c r="G108" s="164">
        <f>F108/E108%</f>
        <v>94.92583520921143</v>
      </c>
    </row>
  </sheetData>
  <sheetProtection/>
  <mergeCells count="2">
    <mergeCell ref="A2:G4"/>
    <mergeCell ref="A108:D108"/>
  </mergeCells>
  <printOptions/>
  <pageMargins left="0.75" right="0.75" top="1" bottom="1" header="0.5" footer="0.5"/>
  <pageSetup fitToHeight="3" fitToWidth="1" horizontalDpi="600" verticalDpi="600" orientation="portrait" paperSize="9" scale="59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41"/>
  <sheetViews>
    <sheetView zoomScale="75" zoomScaleNormal="75" zoomScalePageLayoutView="0" workbookViewId="0" topLeftCell="A1">
      <selection activeCell="F47" sqref="F47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225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3:7" ht="39" customHeight="1">
      <c r="C1" s="1"/>
      <c r="D1" s="100"/>
      <c r="E1" s="361" t="s">
        <v>444</v>
      </c>
      <c r="F1" s="361"/>
      <c r="G1" s="361"/>
    </row>
    <row r="2" spans="1:7" ht="124.5" customHeight="1" thickBot="1">
      <c r="A2" s="341" t="s">
        <v>425</v>
      </c>
      <c r="B2" s="341"/>
      <c r="C2" s="341"/>
      <c r="D2" s="341"/>
      <c r="E2" s="341"/>
      <c r="F2" s="341"/>
      <c r="G2" s="341"/>
    </row>
    <row r="3" spans="1:7" ht="16.5" thickBot="1">
      <c r="A3" s="308" t="s">
        <v>426</v>
      </c>
      <c r="B3" s="309" t="s">
        <v>427</v>
      </c>
      <c r="C3" s="309" t="s">
        <v>3</v>
      </c>
      <c r="D3" s="309" t="s">
        <v>4</v>
      </c>
      <c r="E3" s="309" t="s">
        <v>5</v>
      </c>
      <c r="F3" s="309" t="s">
        <v>6</v>
      </c>
      <c r="G3" s="310" t="s">
        <v>7</v>
      </c>
    </row>
    <row r="4" spans="1:15" ht="24" customHeight="1">
      <c r="A4" s="109" t="s">
        <v>115</v>
      </c>
      <c r="B4" s="109"/>
      <c r="C4" s="110"/>
      <c r="D4" s="261" t="s">
        <v>116</v>
      </c>
      <c r="E4" s="112">
        <f>E5+E15+E22+E33</f>
        <v>7431829</v>
      </c>
      <c r="F4" s="112">
        <f>F5+F15+F22+F33</f>
        <v>6600113</v>
      </c>
      <c r="G4" s="113">
        <f>F4/E4%</f>
        <v>88.80873066374375</v>
      </c>
      <c r="O4" s="1" t="s">
        <v>216</v>
      </c>
    </row>
    <row r="5" spans="1:7" ht="31.5">
      <c r="A5" s="118"/>
      <c r="B5" s="118" t="s">
        <v>117</v>
      </c>
      <c r="C5" s="311"/>
      <c r="D5" s="119" t="s">
        <v>47</v>
      </c>
      <c r="E5" s="120">
        <f>E6+E7+E8+E9+E10+E11+E12+E13+E14</f>
        <v>3414191</v>
      </c>
      <c r="F5" s="120">
        <f>F6+F7+F8+F9+F10+F11+F12+F13+F14</f>
        <v>2976915</v>
      </c>
      <c r="G5" s="113">
        <f>F5/E5%</f>
        <v>87.19239784768924</v>
      </c>
    </row>
    <row r="6" spans="1:7" ht="90">
      <c r="A6" s="115"/>
      <c r="B6" s="115"/>
      <c r="C6" s="114">
        <v>2320</v>
      </c>
      <c r="D6" s="116" t="s">
        <v>190</v>
      </c>
      <c r="E6" s="117">
        <v>409764</v>
      </c>
      <c r="F6" s="117">
        <v>370465</v>
      </c>
      <c r="G6" s="177"/>
    </row>
    <row r="7" spans="1:7" ht="132" customHeight="1">
      <c r="A7" s="115"/>
      <c r="B7" s="115"/>
      <c r="C7" s="114">
        <v>2830</v>
      </c>
      <c r="D7" s="116" t="s">
        <v>222</v>
      </c>
      <c r="E7" s="117">
        <v>1846695</v>
      </c>
      <c r="F7" s="117">
        <v>1645870</v>
      </c>
      <c r="G7" s="177"/>
    </row>
    <row r="8" spans="1:7" ht="22.5" customHeight="1">
      <c r="A8" s="115"/>
      <c r="B8" s="115"/>
      <c r="C8" s="114">
        <v>3110</v>
      </c>
      <c r="D8" s="116" t="s">
        <v>269</v>
      </c>
      <c r="E8" s="117">
        <v>255954</v>
      </c>
      <c r="F8" s="117">
        <v>198010</v>
      </c>
      <c r="G8" s="177"/>
    </row>
    <row r="9" spans="1:7" ht="30">
      <c r="A9" s="115"/>
      <c r="B9" s="115"/>
      <c r="C9" s="114">
        <v>4010</v>
      </c>
      <c r="D9" s="116" t="s">
        <v>181</v>
      </c>
      <c r="E9" s="117">
        <v>53000</v>
      </c>
      <c r="F9" s="117">
        <v>47464</v>
      </c>
      <c r="G9" s="177"/>
    </row>
    <row r="10" spans="1:7" ht="30">
      <c r="A10" s="115"/>
      <c r="B10" s="115"/>
      <c r="C10" s="114">
        <v>4040</v>
      </c>
      <c r="D10" s="116" t="s">
        <v>195</v>
      </c>
      <c r="E10" s="117">
        <v>3025</v>
      </c>
      <c r="F10" s="117">
        <v>2700</v>
      </c>
      <c r="G10" s="177"/>
    </row>
    <row r="11" spans="1:7" ht="30">
      <c r="A11" s="115"/>
      <c r="B11" s="115"/>
      <c r="C11" s="307" t="s">
        <v>183</v>
      </c>
      <c r="D11" s="116" t="s">
        <v>184</v>
      </c>
      <c r="E11" s="117">
        <v>15100</v>
      </c>
      <c r="F11" s="117">
        <v>12367</v>
      </c>
      <c r="G11" s="177"/>
    </row>
    <row r="12" spans="1:7" ht="15.75">
      <c r="A12" s="115"/>
      <c r="B12" s="115"/>
      <c r="C12" s="307">
        <v>4170</v>
      </c>
      <c r="D12" s="116" t="s">
        <v>148</v>
      </c>
      <c r="E12" s="117">
        <v>27400</v>
      </c>
      <c r="F12" s="117">
        <v>27327</v>
      </c>
      <c r="G12" s="177"/>
    </row>
    <row r="13" spans="1:7" ht="30">
      <c r="A13" s="115"/>
      <c r="B13" s="115"/>
      <c r="C13" s="307" t="s">
        <v>428</v>
      </c>
      <c r="D13" s="116" t="s">
        <v>185</v>
      </c>
      <c r="E13" s="117">
        <v>482253</v>
      </c>
      <c r="F13" s="117">
        <v>352382</v>
      </c>
      <c r="G13" s="177"/>
    </row>
    <row r="14" spans="1:7" ht="30">
      <c r="A14" s="115"/>
      <c r="B14" s="115"/>
      <c r="C14" s="307">
        <v>6050</v>
      </c>
      <c r="D14" s="116" t="s">
        <v>187</v>
      </c>
      <c r="E14" s="117">
        <v>321000</v>
      </c>
      <c r="F14" s="117">
        <v>320330</v>
      </c>
      <c r="G14" s="177"/>
    </row>
    <row r="15" spans="1:7" ht="39.75" customHeight="1">
      <c r="A15" s="118"/>
      <c r="B15" s="118" t="s">
        <v>128</v>
      </c>
      <c r="C15" s="311"/>
      <c r="D15" s="119" t="s">
        <v>48</v>
      </c>
      <c r="E15" s="120">
        <f>E16+E17+E19+E20+E18+E21</f>
        <v>2819400</v>
      </c>
      <c r="F15" s="120">
        <f>F16+F17+F19+F20+F18+F21</f>
        <v>2569876</v>
      </c>
      <c r="G15" s="113">
        <f>F15/E15%</f>
        <v>91.14974817337023</v>
      </c>
    </row>
    <row r="16" spans="1:10" ht="91.5" customHeight="1">
      <c r="A16" s="115"/>
      <c r="B16" s="115"/>
      <c r="C16" s="114">
        <v>2320</v>
      </c>
      <c r="D16" s="116" t="s">
        <v>190</v>
      </c>
      <c r="E16" s="117">
        <v>230000</v>
      </c>
      <c r="F16" s="117">
        <v>184062</v>
      </c>
      <c r="G16" s="177"/>
      <c r="J16" s="252"/>
    </row>
    <row r="17" spans="1:7" ht="36.75" customHeight="1">
      <c r="A17" s="115"/>
      <c r="B17" s="115"/>
      <c r="C17" s="114">
        <v>3110</v>
      </c>
      <c r="D17" s="116" t="s">
        <v>269</v>
      </c>
      <c r="E17" s="117">
        <v>2121598</v>
      </c>
      <c r="F17" s="117">
        <v>2031358</v>
      </c>
      <c r="G17" s="177"/>
    </row>
    <row r="18" spans="1:7" ht="30">
      <c r="A18" s="115"/>
      <c r="B18" s="115"/>
      <c r="C18" s="114">
        <v>4010</v>
      </c>
      <c r="D18" s="116" t="s">
        <v>181</v>
      </c>
      <c r="E18" s="117">
        <v>42808</v>
      </c>
      <c r="F18" s="117">
        <v>24831</v>
      </c>
      <c r="G18" s="177"/>
    </row>
    <row r="19" spans="1:7" ht="30">
      <c r="A19" s="115"/>
      <c r="B19" s="115"/>
      <c r="C19" s="307" t="s">
        <v>183</v>
      </c>
      <c r="D19" s="116" t="s">
        <v>184</v>
      </c>
      <c r="E19" s="117">
        <v>76826</v>
      </c>
      <c r="F19" s="117">
        <v>65253</v>
      </c>
      <c r="G19" s="177"/>
    </row>
    <row r="20" spans="1:7" ht="28.5" customHeight="1">
      <c r="A20" s="115"/>
      <c r="B20" s="115"/>
      <c r="C20" s="307">
        <v>4170</v>
      </c>
      <c r="D20" s="116" t="s">
        <v>148</v>
      </c>
      <c r="E20" s="117">
        <v>295768</v>
      </c>
      <c r="F20" s="117">
        <v>227158</v>
      </c>
      <c r="G20" s="177"/>
    </row>
    <row r="21" spans="1:7" ht="30">
      <c r="A21" s="115"/>
      <c r="B21" s="115"/>
      <c r="C21" s="307" t="s">
        <v>429</v>
      </c>
      <c r="D21" s="116" t="s">
        <v>185</v>
      </c>
      <c r="E21" s="117">
        <v>52400</v>
      </c>
      <c r="F21" s="117">
        <v>37214</v>
      </c>
      <c r="G21" s="177"/>
    </row>
    <row r="22" spans="1:7" ht="31.5">
      <c r="A22" s="118"/>
      <c r="B22" s="118" t="s">
        <v>120</v>
      </c>
      <c r="C22" s="311"/>
      <c r="D22" s="119" t="s">
        <v>36</v>
      </c>
      <c r="E22" s="120">
        <f>E24+E25+E26+E27+E28+E29+E30+E31+E32+E23</f>
        <v>1191442</v>
      </c>
      <c r="F22" s="120">
        <f>F24+F25+F26+F27+F28+F29+F30+F31+F32+F23</f>
        <v>1049506</v>
      </c>
      <c r="G22" s="113">
        <f>F22/E22%</f>
        <v>88.08704074558392</v>
      </c>
    </row>
    <row r="23" spans="1:7" ht="30">
      <c r="A23" s="115"/>
      <c r="B23" s="115"/>
      <c r="C23" s="114">
        <v>3020</v>
      </c>
      <c r="D23" s="116" t="s">
        <v>261</v>
      </c>
      <c r="E23" s="117">
        <v>540</v>
      </c>
      <c r="F23" s="117">
        <v>496</v>
      </c>
      <c r="G23" s="177"/>
    </row>
    <row r="24" spans="1:7" ht="30">
      <c r="A24" s="115"/>
      <c r="B24" s="115"/>
      <c r="C24" s="307">
        <v>4010</v>
      </c>
      <c r="D24" s="116" t="s">
        <v>181</v>
      </c>
      <c r="E24" s="117">
        <v>617600</v>
      </c>
      <c r="F24" s="117">
        <v>561290</v>
      </c>
      <c r="G24" s="177"/>
    </row>
    <row r="25" spans="1:7" ht="30">
      <c r="A25" s="115"/>
      <c r="B25" s="115"/>
      <c r="C25" s="307" t="s">
        <v>270</v>
      </c>
      <c r="D25" s="116" t="s">
        <v>181</v>
      </c>
      <c r="E25" s="117">
        <v>39480</v>
      </c>
      <c r="F25" s="117">
        <v>37868</v>
      </c>
      <c r="G25" s="177"/>
    </row>
    <row r="26" spans="1:7" ht="30">
      <c r="A26" s="115"/>
      <c r="B26" s="115"/>
      <c r="C26" s="114">
        <v>4040</v>
      </c>
      <c r="D26" s="116" t="s">
        <v>195</v>
      </c>
      <c r="E26" s="117">
        <v>35067</v>
      </c>
      <c r="F26" s="117">
        <v>35067</v>
      </c>
      <c r="G26" s="177"/>
    </row>
    <row r="27" spans="1:7" ht="40.5" customHeight="1">
      <c r="A27" s="115"/>
      <c r="B27" s="115"/>
      <c r="C27" s="307" t="s">
        <v>271</v>
      </c>
      <c r="D27" s="116" t="s">
        <v>184</v>
      </c>
      <c r="E27" s="117">
        <v>121308</v>
      </c>
      <c r="F27" s="117">
        <v>94798</v>
      </c>
      <c r="G27" s="177"/>
    </row>
    <row r="28" spans="1:7" ht="45" customHeight="1">
      <c r="A28" s="115"/>
      <c r="B28" s="115"/>
      <c r="C28" s="307" t="s">
        <v>430</v>
      </c>
      <c r="D28" s="116" t="s">
        <v>184</v>
      </c>
      <c r="E28" s="117">
        <v>8582</v>
      </c>
      <c r="F28" s="117">
        <v>8568</v>
      </c>
      <c r="G28" s="177"/>
    </row>
    <row r="29" spans="1:7" ht="37.5" customHeight="1">
      <c r="A29" s="115"/>
      <c r="B29" s="115"/>
      <c r="C29" s="307">
        <v>4170</v>
      </c>
      <c r="D29" s="116" t="s">
        <v>148</v>
      </c>
      <c r="E29" s="117">
        <v>2800</v>
      </c>
      <c r="F29" s="117">
        <v>2800</v>
      </c>
      <c r="G29" s="177"/>
    </row>
    <row r="30" spans="1:7" ht="41.25" customHeight="1">
      <c r="A30" s="115"/>
      <c r="B30" s="115"/>
      <c r="C30" s="307" t="s">
        <v>273</v>
      </c>
      <c r="D30" s="116" t="s">
        <v>148</v>
      </c>
      <c r="E30" s="117">
        <v>22200</v>
      </c>
      <c r="F30" s="117">
        <v>22066</v>
      </c>
      <c r="G30" s="177"/>
    </row>
    <row r="31" spans="1:7" ht="33" customHeight="1">
      <c r="A31" s="115"/>
      <c r="B31" s="115"/>
      <c r="C31" s="307" t="s">
        <v>308</v>
      </c>
      <c r="D31" s="116" t="s">
        <v>185</v>
      </c>
      <c r="E31" s="117">
        <v>232232</v>
      </c>
      <c r="F31" s="117">
        <v>220766</v>
      </c>
      <c r="G31" s="177"/>
    </row>
    <row r="32" spans="1:7" ht="33" customHeight="1">
      <c r="A32" s="115"/>
      <c r="B32" s="115"/>
      <c r="C32" s="307" t="s">
        <v>431</v>
      </c>
      <c r="D32" s="116" t="s">
        <v>185</v>
      </c>
      <c r="E32" s="117">
        <v>111633</v>
      </c>
      <c r="F32" s="117">
        <v>65787</v>
      </c>
      <c r="G32" s="177"/>
    </row>
    <row r="33" spans="1:7" ht="77.25" customHeight="1">
      <c r="A33" s="118"/>
      <c r="B33" s="118" t="s">
        <v>149</v>
      </c>
      <c r="C33" s="311"/>
      <c r="D33" s="119" t="s">
        <v>150</v>
      </c>
      <c r="E33" s="120">
        <f>E34</f>
        <v>6796</v>
      </c>
      <c r="F33" s="120">
        <f>F34</f>
        <v>3816</v>
      </c>
      <c r="G33" s="113">
        <f>F33/E33%</f>
        <v>56.150676868746324</v>
      </c>
    </row>
    <row r="34" spans="1:7" ht="116.25" customHeight="1">
      <c r="A34" s="115"/>
      <c r="B34" s="115"/>
      <c r="C34" s="307">
        <v>2830</v>
      </c>
      <c r="D34" s="116" t="s">
        <v>222</v>
      </c>
      <c r="E34" s="117">
        <v>6796</v>
      </c>
      <c r="F34" s="117">
        <v>3816</v>
      </c>
      <c r="G34" s="177"/>
    </row>
    <row r="35" spans="1:7" ht="36.75" customHeight="1">
      <c r="A35" s="122" t="s">
        <v>33</v>
      </c>
      <c r="B35" s="122"/>
      <c r="C35" s="46"/>
      <c r="D35" s="126" t="s">
        <v>178</v>
      </c>
      <c r="E35" s="125">
        <f>E36+E39</f>
        <v>1579928</v>
      </c>
      <c r="F35" s="125">
        <f>F36+F39</f>
        <v>1573352</v>
      </c>
      <c r="G35" s="113">
        <f>F35/E35%</f>
        <v>99.5837785012988</v>
      </c>
    </row>
    <row r="36" spans="1:7" ht="71.25" customHeight="1">
      <c r="A36" s="312"/>
      <c r="B36" s="122" t="s">
        <v>173</v>
      </c>
      <c r="C36" s="46"/>
      <c r="D36" s="126" t="s">
        <v>174</v>
      </c>
      <c r="E36" s="125">
        <f>E37+E38</f>
        <v>70692</v>
      </c>
      <c r="F36" s="125">
        <f>F37+F38</f>
        <v>64116</v>
      </c>
      <c r="G36" s="113">
        <f>F36/E36%</f>
        <v>90.69767441860466</v>
      </c>
    </row>
    <row r="37" spans="1:7" ht="90">
      <c r="A37" s="115"/>
      <c r="B37" s="115"/>
      <c r="C37" s="6">
        <v>2320</v>
      </c>
      <c r="D37" s="116" t="s">
        <v>190</v>
      </c>
      <c r="E37" s="117">
        <v>21372</v>
      </c>
      <c r="F37" s="313">
        <v>14796</v>
      </c>
      <c r="G37" s="46"/>
    </row>
    <row r="38" spans="1:7" ht="55.5" customHeight="1">
      <c r="A38" s="115"/>
      <c r="B38" s="115"/>
      <c r="C38" s="6">
        <v>2580</v>
      </c>
      <c r="D38" s="116" t="s">
        <v>198</v>
      </c>
      <c r="E38" s="117">
        <v>49320</v>
      </c>
      <c r="F38" s="313">
        <v>49320</v>
      </c>
      <c r="G38" s="46"/>
    </row>
    <row r="39" spans="1:10" ht="37.5" customHeight="1">
      <c r="A39" s="46"/>
      <c r="B39" s="122" t="s">
        <v>37</v>
      </c>
      <c r="C39" s="46"/>
      <c r="D39" s="126" t="s">
        <v>38</v>
      </c>
      <c r="E39" s="125">
        <f>E40</f>
        <v>1509236</v>
      </c>
      <c r="F39" s="125">
        <f>F40</f>
        <v>1509236</v>
      </c>
      <c r="G39" s="113">
        <f>F39/E39%</f>
        <v>100</v>
      </c>
      <c r="J39" s="1" t="s">
        <v>216</v>
      </c>
    </row>
    <row r="40" spans="1:7" ht="93" customHeight="1">
      <c r="A40" s="115"/>
      <c r="B40" s="115"/>
      <c r="C40" s="6">
        <v>2320</v>
      </c>
      <c r="D40" s="116" t="s">
        <v>190</v>
      </c>
      <c r="E40" s="117">
        <v>1509236</v>
      </c>
      <c r="F40" s="314">
        <v>1509236</v>
      </c>
      <c r="G40" s="46"/>
    </row>
    <row r="41" spans="1:7" ht="22.5" customHeight="1">
      <c r="A41" s="370" t="s">
        <v>39</v>
      </c>
      <c r="B41" s="371"/>
      <c r="C41" s="372"/>
      <c r="D41" s="18"/>
      <c r="E41" s="18">
        <f>E4+E35</f>
        <v>9011757</v>
      </c>
      <c r="F41" s="18">
        <f>F4+F35</f>
        <v>8173465</v>
      </c>
      <c r="G41" s="113">
        <f>F41/E41%</f>
        <v>90.69779622331139</v>
      </c>
    </row>
  </sheetData>
  <sheetProtection/>
  <mergeCells count="3">
    <mergeCell ref="A2:G2"/>
    <mergeCell ref="E1:G1"/>
    <mergeCell ref="A41:C41"/>
  </mergeCells>
  <printOptions/>
  <pageMargins left="0.75" right="0.75" top="1" bottom="1" header="0.5" footer="0.5"/>
  <pageSetup fitToHeight="2" fitToWidth="1" horizontalDpi="600" verticalDpi="600" orientation="portrait" paperSize="9" scale="74" r:id="rId1"/>
  <headerFooter alignWithMargins="0"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9"/>
  <sheetViews>
    <sheetView zoomScale="75" zoomScaleNormal="75" zoomScalePageLayoutView="0" workbookViewId="0" topLeftCell="A13">
      <selection activeCell="E13" sqref="E13"/>
    </sheetView>
  </sheetViews>
  <sheetFormatPr defaultColWidth="9.00390625" defaultRowHeight="12.75"/>
  <cols>
    <col min="3" max="3" width="9.125" style="235" customWidth="1"/>
    <col min="4" max="4" width="53.625" style="0" customWidth="1"/>
    <col min="5" max="5" width="29.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100"/>
      <c r="B1" s="100"/>
      <c r="C1" s="100"/>
      <c r="D1" s="1"/>
      <c r="E1" s="1"/>
      <c r="F1" s="375" t="s">
        <v>225</v>
      </c>
      <c r="G1" s="376"/>
    </row>
    <row r="2" spans="1:7" ht="63" customHeight="1" thickBot="1">
      <c r="A2" s="377" t="s">
        <v>432</v>
      </c>
      <c r="B2" s="377"/>
      <c r="C2" s="377"/>
      <c r="D2" s="377"/>
      <c r="E2" s="377"/>
      <c r="F2" s="377"/>
      <c r="G2" s="377"/>
    </row>
    <row r="3" spans="1:7" ht="16.5" thickBot="1">
      <c r="A3" s="211" t="s">
        <v>1</v>
      </c>
      <c r="B3" s="101" t="s">
        <v>2</v>
      </c>
      <c r="C3" s="101" t="s">
        <v>3</v>
      </c>
      <c r="D3" s="3" t="s">
        <v>4</v>
      </c>
      <c r="E3" s="3" t="s">
        <v>5</v>
      </c>
      <c r="F3" s="4" t="s">
        <v>6</v>
      </c>
      <c r="G3" s="234" t="s">
        <v>7</v>
      </c>
    </row>
    <row r="4" spans="1:7" ht="27" customHeight="1" thickBot="1">
      <c r="A4" s="141">
        <v>600</v>
      </c>
      <c r="B4" s="141"/>
      <c r="C4" s="141"/>
      <c r="D4" s="333" t="s">
        <v>201</v>
      </c>
      <c r="E4" s="315">
        <f>E5</f>
        <v>21967754</v>
      </c>
      <c r="F4" s="316">
        <f>F5</f>
        <v>21163658</v>
      </c>
      <c r="G4" s="236">
        <f>F4/E4%</f>
        <v>96.33965311155615</v>
      </c>
    </row>
    <row r="5" spans="1:12" ht="27.75" customHeight="1" thickBot="1">
      <c r="A5" s="317"/>
      <c r="B5" s="50" t="s">
        <v>62</v>
      </c>
      <c r="C5" s="141"/>
      <c r="D5" s="318" t="s">
        <v>76</v>
      </c>
      <c r="E5" s="54">
        <f>E6+E7</f>
        <v>21967754</v>
      </c>
      <c r="F5" s="319">
        <f>F6+F7</f>
        <v>21163658</v>
      </c>
      <c r="G5" s="236"/>
      <c r="K5" s="232"/>
      <c r="L5" s="233"/>
    </row>
    <row r="6" spans="1:7" ht="36.75" customHeight="1">
      <c r="A6" s="317"/>
      <c r="B6" s="317"/>
      <c r="C6" s="56">
        <v>6050</v>
      </c>
      <c r="D6" s="39" t="s">
        <v>187</v>
      </c>
      <c r="E6" s="320">
        <v>21620254</v>
      </c>
      <c r="F6" s="321">
        <v>21089217</v>
      </c>
      <c r="G6" s="236"/>
    </row>
    <row r="7" spans="1:7" ht="46.5" customHeight="1">
      <c r="A7" s="317"/>
      <c r="B7" s="317"/>
      <c r="C7" s="56">
        <v>6060</v>
      </c>
      <c r="D7" s="116" t="s">
        <v>188</v>
      </c>
      <c r="E7" s="320">
        <v>347500</v>
      </c>
      <c r="F7" s="321">
        <v>74441</v>
      </c>
      <c r="G7" s="236"/>
    </row>
    <row r="8" spans="1:7" ht="24.75" customHeight="1">
      <c r="A8" s="50" t="s">
        <v>15</v>
      </c>
      <c r="B8" s="50"/>
      <c r="C8" s="141"/>
      <c r="D8" s="318" t="s">
        <v>202</v>
      </c>
      <c r="E8" s="54">
        <f>E9</f>
        <v>25000</v>
      </c>
      <c r="F8" s="54">
        <f>F9</f>
        <v>24703</v>
      </c>
      <c r="G8" s="253">
        <f>F8/E8%</f>
        <v>98.812</v>
      </c>
    </row>
    <row r="9" spans="1:7" ht="48" customHeight="1">
      <c r="A9" s="317"/>
      <c r="B9" s="50" t="s">
        <v>141</v>
      </c>
      <c r="C9" s="141"/>
      <c r="D9" s="318" t="s">
        <v>146</v>
      </c>
      <c r="E9" s="54">
        <f>E10</f>
        <v>25000</v>
      </c>
      <c r="F9" s="54">
        <f>F10</f>
        <v>24703</v>
      </c>
      <c r="G9" s="231"/>
    </row>
    <row r="10" spans="1:7" ht="33" customHeight="1">
      <c r="A10" s="317"/>
      <c r="B10" s="317"/>
      <c r="C10" s="56">
        <v>6060</v>
      </c>
      <c r="D10" s="39" t="s">
        <v>249</v>
      </c>
      <c r="E10" s="320">
        <v>25000</v>
      </c>
      <c r="F10" s="322">
        <v>24703</v>
      </c>
      <c r="G10" s="231"/>
    </row>
    <row r="11" spans="1:7" ht="36" customHeight="1">
      <c r="A11" s="25" t="s">
        <v>23</v>
      </c>
      <c r="B11" s="25"/>
      <c r="C11" s="20"/>
      <c r="D11" s="19" t="s">
        <v>24</v>
      </c>
      <c r="E11" s="18">
        <f>E12</f>
        <v>628899</v>
      </c>
      <c r="F11" s="323">
        <f>F12</f>
        <v>578917</v>
      </c>
      <c r="G11" s="23">
        <f>F11/E11%</f>
        <v>92.05245993394806</v>
      </c>
    </row>
    <row r="12" spans="1:10" ht="42" customHeight="1">
      <c r="A12" s="26"/>
      <c r="B12" s="42" t="s">
        <v>64</v>
      </c>
      <c r="C12" s="43"/>
      <c r="D12" s="324" t="s">
        <v>77</v>
      </c>
      <c r="E12" s="18">
        <f>E13+E14+E15</f>
        <v>628899</v>
      </c>
      <c r="F12" s="18">
        <f>F13+F14+F15</f>
        <v>578917</v>
      </c>
      <c r="G12" s="23"/>
      <c r="J12" s="254"/>
    </row>
    <row r="13" spans="1:7" ht="45.75" customHeight="1">
      <c r="A13" s="26"/>
      <c r="B13" s="26"/>
      <c r="C13" s="27">
        <v>6060</v>
      </c>
      <c r="D13" s="140" t="s">
        <v>188</v>
      </c>
      <c r="E13" s="7">
        <v>110000</v>
      </c>
      <c r="F13" s="322">
        <v>76052</v>
      </c>
      <c r="G13" s="23"/>
    </row>
    <row r="14" spans="1:7" ht="75.75" customHeight="1">
      <c r="A14" s="26"/>
      <c r="B14" s="26"/>
      <c r="C14" s="27">
        <v>6617</v>
      </c>
      <c r="D14" s="140" t="s">
        <v>433</v>
      </c>
      <c r="E14" s="7">
        <v>443556</v>
      </c>
      <c r="F14" s="322">
        <v>443556</v>
      </c>
      <c r="G14" s="23"/>
    </row>
    <row r="15" spans="1:7" ht="98.25" customHeight="1">
      <c r="A15" s="26"/>
      <c r="B15" s="26"/>
      <c r="C15" s="27">
        <v>6667</v>
      </c>
      <c r="D15" s="140" t="s">
        <v>434</v>
      </c>
      <c r="E15" s="7">
        <v>75343</v>
      </c>
      <c r="F15" s="322">
        <v>59309</v>
      </c>
      <c r="G15" s="23"/>
    </row>
    <row r="16" spans="1:7" ht="21.75" customHeight="1">
      <c r="A16" s="25" t="s">
        <v>43</v>
      </c>
      <c r="B16" s="25"/>
      <c r="C16" s="20"/>
      <c r="D16" s="325" t="s">
        <v>44</v>
      </c>
      <c r="E16" s="18">
        <f>E17</f>
        <v>2166791</v>
      </c>
      <c r="F16" s="18">
        <f>F17</f>
        <v>1599033</v>
      </c>
      <c r="G16" s="23">
        <f>F16/E16%</f>
        <v>73.79728824792055</v>
      </c>
    </row>
    <row r="17" spans="1:7" ht="30" customHeight="1">
      <c r="A17" s="14"/>
      <c r="B17" s="25" t="s">
        <v>68</v>
      </c>
      <c r="C17" s="20"/>
      <c r="D17" s="325" t="s">
        <v>81</v>
      </c>
      <c r="E17" s="18">
        <f>E18+E19</f>
        <v>2166791</v>
      </c>
      <c r="F17" s="18">
        <f>F18+F19</f>
        <v>1599033</v>
      </c>
      <c r="G17" s="23"/>
    </row>
    <row r="18" spans="1:7" ht="36" customHeight="1">
      <c r="A18" s="14"/>
      <c r="B18" s="14"/>
      <c r="C18" s="6">
        <v>6050</v>
      </c>
      <c r="D18" s="53" t="s">
        <v>187</v>
      </c>
      <c r="E18" s="7">
        <v>2066791</v>
      </c>
      <c r="F18" s="7">
        <v>1508200</v>
      </c>
      <c r="G18" s="23"/>
    </row>
    <row r="19" spans="1:7" ht="48.75" customHeight="1">
      <c r="A19" s="14"/>
      <c r="B19" s="14"/>
      <c r="C19" s="6">
        <v>6060</v>
      </c>
      <c r="D19" s="53" t="s">
        <v>188</v>
      </c>
      <c r="E19" s="7">
        <v>100000</v>
      </c>
      <c r="F19" s="7">
        <v>90833</v>
      </c>
      <c r="G19" s="23"/>
    </row>
    <row r="20" spans="1:7" ht="32.25" customHeight="1">
      <c r="A20" s="25" t="s">
        <v>115</v>
      </c>
      <c r="B20" s="25"/>
      <c r="C20" s="20"/>
      <c r="D20" s="325" t="s">
        <v>116</v>
      </c>
      <c r="E20" s="18">
        <f>E21</f>
        <v>321000</v>
      </c>
      <c r="F20" s="18">
        <f>F21</f>
        <v>320330</v>
      </c>
      <c r="G20" s="23">
        <f>F20/E20%</f>
        <v>99.79127725856698</v>
      </c>
    </row>
    <row r="21" spans="1:7" ht="15.75">
      <c r="A21" s="14"/>
      <c r="B21" s="25" t="s">
        <v>117</v>
      </c>
      <c r="C21" s="20"/>
      <c r="D21" s="325" t="s">
        <v>435</v>
      </c>
      <c r="E21" s="18">
        <f>E22</f>
        <v>321000</v>
      </c>
      <c r="F21" s="18">
        <f>F22</f>
        <v>320330</v>
      </c>
      <c r="G21" s="23"/>
    </row>
    <row r="22" spans="1:7" ht="15.75">
      <c r="A22" s="317"/>
      <c r="B22" s="317"/>
      <c r="C22" s="56">
        <v>6050</v>
      </c>
      <c r="D22" s="5" t="s">
        <v>187</v>
      </c>
      <c r="E22" s="7">
        <v>321000</v>
      </c>
      <c r="F22" s="322">
        <v>320330</v>
      </c>
      <c r="G22" s="23"/>
    </row>
    <row r="23" spans="1:7" ht="42.75" customHeight="1">
      <c r="A23" s="50" t="s">
        <v>100</v>
      </c>
      <c r="B23" s="50"/>
      <c r="C23" s="141"/>
      <c r="D23" s="326" t="s">
        <v>179</v>
      </c>
      <c r="E23" s="18">
        <f>E24</f>
        <v>200000</v>
      </c>
      <c r="F23" s="18">
        <f>F24</f>
        <v>200000</v>
      </c>
      <c r="G23" s="23">
        <f>F23/E23%</f>
        <v>100</v>
      </c>
    </row>
    <row r="24" spans="1:7" ht="37.5" customHeight="1">
      <c r="A24" s="317"/>
      <c r="B24" s="50" t="s">
        <v>381</v>
      </c>
      <c r="C24" s="141"/>
      <c r="D24" s="326" t="s">
        <v>382</v>
      </c>
      <c r="E24" s="18">
        <f>E25</f>
        <v>200000</v>
      </c>
      <c r="F24" s="18">
        <f>F25</f>
        <v>200000</v>
      </c>
      <c r="G24" s="23"/>
    </row>
    <row r="25" spans="1:7" ht="15.75">
      <c r="A25" s="317"/>
      <c r="B25" s="317"/>
      <c r="C25" s="56">
        <v>6050</v>
      </c>
      <c r="D25" s="66" t="s">
        <v>187</v>
      </c>
      <c r="E25" s="7">
        <v>200000</v>
      </c>
      <c r="F25" s="322">
        <v>200000</v>
      </c>
      <c r="G25" s="23"/>
    </row>
    <row r="26" spans="1:7" ht="24.75" customHeight="1">
      <c r="A26" s="25" t="s">
        <v>101</v>
      </c>
      <c r="B26" s="25"/>
      <c r="C26" s="20"/>
      <c r="D26" s="19" t="s">
        <v>301</v>
      </c>
      <c r="E26" s="18">
        <f>E27</f>
        <v>20000</v>
      </c>
      <c r="F26" s="18">
        <f>F27</f>
        <v>20000</v>
      </c>
      <c r="G26" s="23">
        <f>F26/E26%</f>
        <v>100</v>
      </c>
    </row>
    <row r="27" spans="1:7" ht="22.5" customHeight="1">
      <c r="A27" s="14"/>
      <c r="B27" s="25" t="s">
        <v>175</v>
      </c>
      <c r="C27" s="20"/>
      <c r="D27" s="19" t="s">
        <v>176</v>
      </c>
      <c r="E27" s="18">
        <f>E28</f>
        <v>20000</v>
      </c>
      <c r="F27" s="18">
        <f>F28</f>
        <v>20000</v>
      </c>
      <c r="G27" s="23"/>
    </row>
    <row r="28" spans="1:7" ht="30">
      <c r="A28" s="26"/>
      <c r="B28" s="26"/>
      <c r="C28" s="27">
        <v>6060</v>
      </c>
      <c r="D28" s="66" t="s">
        <v>188</v>
      </c>
      <c r="E28" s="7">
        <v>20000</v>
      </c>
      <c r="F28" s="7">
        <v>20000</v>
      </c>
      <c r="G28" s="30"/>
    </row>
    <row r="29" spans="1:7" ht="24.75" customHeight="1">
      <c r="A29" s="373" t="s">
        <v>39</v>
      </c>
      <c r="B29" s="374"/>
      <c r="C29" s="374"/>
      <c r="D29" s="374"/>
      <c r="E29" s="125">
        <f>E4+E8+E11+E16+E20+E23+E26</f>
        <v>25329444</v>
      </c>
      <c r="F29" s="125">
        <f>F4+F8+F11+F16+F20+F23+F26</f>
        <v>23906641</v>
      </c>
      <c r="G29" s="164">
        <f>F29/E29%</f>
        <v>94.38280998193248</v>
      </c>
    </row>
  </sheetData>
  <sheetProtection/>
  <mergeCells count="3">
    <mergeCell ref="A29:D29"/>
    <mergeCell ref="F1:G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15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6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8.25390625" style="98" customWidth="1"/>
    <col min="2" max="2" width="10.75390625" style="98" customWidth="1"/>
    <col min="3" max="3" width="12.00390625" style="98" customWidth="1"/>
    <col min="4" max="4" width="32.75390625" style="98" customWidth="1"/>
    <col min="5" max="5" width="19.625" style="98" customWidth="1"/>
    <col min="6" max="6" width="17.125" style="98" customWidth="1"/>
    <col min="7" max="7" width="13.75390625" style="98" customWidth="1"/>
    <col min="8" max="16384" width="9.125" style="98" customWidth="1"/>
  </cols>
  <sheetData>
    <row r="1" spans="1:7" ht="29.25" customHeight="1">
      <c r="A1" s="1"/>
      <c r="B1" s="1"/>
      <c r="C1" s="170"/>
      <c r="F1" s="379" t="s">
        <v>251</v>
      </c>
      <c r="G1" s="379"/>
    </row>
    <row r="2" spans="1:7" s="169" customFormat="1" ht="61.5" customHeight="1" thickBot="1">
      <c r="A2" s="378" t="s">
        <v>436</v>
      </c>
      <c r="B2" s="378"/>
      <c r="C2" s="378"/>
      <c r="D2" s="378"/>
      <c r="E2" s="378"/>
      <c r="F2" s="378"/>
      <c r="G2" s="378"/>
    </row>
    <row r="3" spans="1:7" ht="33.75" customHeight="1" thickBot="1">
      <c r="A3" s="308" t="s">
        <v>287</v>
      </c>
      <c r="B3" s="309" t="s">
        <v>2</v>
      </c>
      <c r="C3" s="309" t="s">
        <v>3</v>
      </c>
      <c r="D3" s="309" t="s">
        <v>4</v>
      </c>
      <c r="E3" s="309" t="s">
        <v>5</v>
      </c>
      <c r="F3" s="309" t="s">
        <v>6</v>
      </c>
      <c r="G3" s="102" t="s">
        <v>7</v>
      </c>
    </row>
    <row r="4" spans="1:7" ht="36" customHeight="1">
      <c r="A4" s="327" t="s">
        <v>253</v>
      </c>
      <c r="B4" s="327"/>
      <c r="C4" s="328"/>
      <c r="D4" s="329" t="s">
        <v>274</v>
      </c>
      <c r="E4" s="299">
        <f>E5+E7+E9+E11+E13</f>
        <v>519900</v>
      </c>
      <c r="F4" s="299">
        <f>F5+F7+F9+F11+F13</f>
        <v>473930</v>
      </c>
      <c r="G4" s="113">
        <f>F4/E4%</f>
        <v>91.1579149836507</v>
      </c>
    </row>
    <row r="5" spans="1:7" ht="30.75" customHeight="1">
      <c r="A5" s="118"/>
      <c r="B5" s="118" t="s">
        <v>275</v>
      </c>
      <c r="C5" s="249"/>
      <c r="D5" s="119" t="s">
        <v>276</v>
      </c>
      <c r="E5" s="120">
        <f>E6</f>
        <v>282636</v>
      </c>
      <c r="F5" s="120">
        <f>F6</f>
        <v>263096</v>
      </c>
      <c r="G5" s="121">
        <f>F5/E5%</f>
        <v>93.08651410294513</v>
      </c>
    </row>
    <row r="6" spans="1:7" ht="30.75" customHeight="1">
      <c r="A6" s="115"/>
      <c r="B6" s="115"/>
      <c r="C6" s="221" t="s">
        <v>277</v>
      </c>
      <c r="D6" s="116" t="s">
        <v>185</v>
      </c>
      <c r="E6" s="117">
        <v>282636</v>
      </c>
      <c r="F6" s="117">
        <v>263096</v>
      </c>
      <c r="G6" s="164"/>
    </row>
    <row r="7" spans="1:7" ht="31.5">
      <c r="A7" s="118"/>
      <c r="B7" s="118" t="s">
        <v>280</v>
      </c>
      <c r="C7" s="249"/>
      <c r="D7" s="119" t="s">
        <v>281</v>
      </c>
      <c r="E7" s="120">
        <f>E8</f>
        <v>119417</v>
      </c>
      <c r="F7" s="120">
        <f>F8</f>
        <v>97224</v>
      </c>
      <c r="G7" s="121">
        <f>F7/E7%</f>
        <v>81.41554385054054</v>
      </c>
    </row>
    <row r="8" spans="1:7" ht="22.5" customHeight="1">
      <c r="A8" s="115"/>
      <c r="B8" s="115"/>
      <c r="C8" s="221">
        <v>4300</v>
      </c>
      <c r="D8" s="116" t="s">
        <v>185</v>
      </c>
      <c r="E8" s="117">
        <v>119417</v>
      </c>
      <c r="F8" s="117">
        <v>97224</v>
      </c>
      <c r="G8" s="164"/>
    </row>
    <row r="9" spans="1:7" ht="31.5">
      <c r="A9" s="118"/>
      <c r="B9" s="118" t="s">
        <v>282</v>
      </c>
      <c r="C9" s="249"/>
      <c r="D9" s="119" t="s">
        <v>283</v>
      </c>
      <c r="E9" s="120">
        <f>E10</f>
        <v>4250</v>
      </c>
      <c r="F9" s="120">
        <f>F10</f>
        <v>2172</v>
      </c>
      <c r="G9" s="121">
        <f>F9/E9%</f>
        <v>51.10588235294118</v>
      </c>
    </row>
    <row r="10" spans="1:7" ht="15.75">
      <c r="A10" s="115"/>
      <c r="B10" s="115"/>
      <c r="C10" s="221">
        <v>4210</v>
      </c>
      <c r="D10" s="116" t="s">
        <v>185</v>
      </c>
      <c r="E10" s="117">
        <v>4250</v>
      </c>
      <c r="F10" s="117">
        <v>2172</v>
      </c>
      <c r="G10" s="164"/>
    </row>
    <row r="11" spans="1:7" ht="31.5">
      <c r="A11" s="118"/>
      <c r="B11" s="118" t="s">
        <v>284</v>
      </c>
      <c r="C11" s="249"/>
      <c r="D11" s="119" t="s">
        <v>285</v>
      </c>
      <c r="E11" s="120">
        <f>E12</f>
        <v>13947</v>
      </c>
      <c r="F11" s="120">
        <f>F12</f>
        <v>13947</v>
      </c>
      <c r="G11" s="121">
        <f>F11/E11%</f>
        <v>100</v>
      </c>
    </row>
    <row r="12" spans="1:7" ht="15.75">
      <c r="A12" s="115"/>
      <c r="B12" s="115"/>
      <c r="C12" s="221">
        <v>4390</v>
      </c>
      <c r="D12" s="116" t="s">
        <v>185</v>
      </c>
      <c r="E12" s="117">
        <v>13947</v>
      </c>
      <c r="F12" s="117">
        <v>13947</v>
      </c>
      <c r="G12" s="164"/>
    </row>
    <row r="13" spans="1:7" ht="30.75" customHeight="1">
      <c r="A13" s="118"/>
      <c r="B13" s="118" t="s">
        <v>286</v>
      </c>
      <c r="C13" s="249"/>
      <c r="D13" s="119" t="s">
        <v>46</v>
      </c>
      <c r="E13" s="120">
        <f>E15+E14</f>
        <v>99650</v>
      </c>
      <c r="F13" s="120">
        <f>F15+F14</f>
        <v>97491</v>
      </c>
      <c r="G13" s="121">
        <f>F13/E13%</f>
        <v>97.83341695935775</v>
      </c>
    </row>
    <row r="14" spans="1:7" ht="150" customHeight="1">
      <c r="A14" s="115"/>
      <c r="B14" s="115"/>
      <c r="C14" s="221">
        <v>2360</v>
      </c>
      <c r="D14" s="116" t="s">
        <v>316</v>
      </c>
      <c r="E14" s="117">
        <v>20000</v>
      </c>
      <c r="F14" s="117">
        <v>20000</v>
      </c>
      <c r="G14" s="164"/>
    </row>
    <row r="15" spans="1:7" ht="30" customHeight="1">
      <c r="A15" s="115"/>
      <c r="B15" s="115"/>
      <c r="C15" s="221" t="s">
        <v>247</v>
      </c>
      <c r="D15" s="116" t="s">
        <v>185</v>
      </c>
      <c r="E15" s="117">
        <v>79650</v>
      </c>
      <c r="F15" s="117">
        <v>77491</v>
      </c>
      <c r="G15" s="164"/>
    </row>
    <row r="16" spans="1:7" ht="15.75">
      <c r="A16" s="363" t="s">
        <v>39</v>
      </c>
      <c r="B16" s="364"/>
      <c r="C16" s="364"/>
      <c r="D16" s="365"/>
      <c r="E16" s="255">
        <f>E5+E7+E9+E11+E13</f>
        <v>519900</v>
      </c>
      <c r="F16" s="255">
        <f>F5+F7+F9+F11+F13</f>
        <v>473930</v>
      </c>
      <c r="G16" s="113">
        <f>F16/E16%</f>
        <v>91.1579149836507</v>
      </c>
    </row>
  </sheetData>
  <sheetProtection/>
  <mergeCells count="3">
    <mergeCell ref="A2:G2"/>
    <mergeCell ref="F1:G1"/>
    <mergeCell ref="A16:D16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8"/>
  <sheetViews>
    <sheetView zoomScale="75" zoomScaleNormal="75" zoomScalePageLayoutView="0" workbookViewId="0" topLeftCell="A1">
      <selection activeCell="H16" sqref="H16"/>
    </sheetView>
  </sheetViews>
  <sheetFormatPr defaultColWidth="9.00390625" defaultRowHeight="12.75"/>
  <cols>
    <col min="1" max="1" width="5.625" style="98" customWidth="1"/>
    <col min="2" max="2" width="5.00390625" style="98" customWidth="1"/>
    <col min="3" max="3" width="51.875" style="98" customWidth="1"/>
    <col min="4" max="4" width="15.25390625" style="98" customWidth="1"/>
    <col min="5" max="5" width="15.875" style="98" customWidth="1"/>
    <col min="6" max="6" width="16.25390625" style="98" customWidth="1"/>
    <col min="7" max="7" width="16.75390625" style="98" customWidth="1"/>
    <col min="8" max="16384" width="9.125" style="98" customWidth="1"/>
  </cols>
  <sheetData>
    <row r="1" spans="1:7" ht="30.75" customHeight="1">
      <c r="A1" s="1"/>
      <c r="B1" s="1"/>
      <c r="C1" s="1"/>
      <c r="D1" s="1"/>
      <c r="E1" s="1"/>
      <c r="F1" s="379" t="s">
        <v>445</v>
      </c>
      <c r="G1" s="379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171" customFormat="1" ht="90.75" customHeight="1">
      <c r="A3" s="47"/>
      <c r="B3" s="47"/>
      <c r="C3" s="380" t="s">
        <v>437</v>
      </c>
      <c r="D3" s="380"/>
      <c r="E3" s="380"/>
      <c r="F3" s="380"/>
      <c r="G3" s="47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382" t="s">
        <v>102</v>
      </c>
      <c r="B6" s="384" t="s">
        <v>4</v>
      </c>
      <c r="C6" s="385"/>
      <c r="D6" s="388" t="s">
        <v>319</v>
      </c>
      <c r="E6" s="388"/>
      <c r="F6" s="389" t="s">
        <v>107</v>
      </c>
      <c r="G6" s="389"/>
    </row>
    <row r="7" spans="1:7" ht="24.75" customHeight="1">
      <c r="A7" s="383"/>
      <c r="B7" s="386"/>
      <c r="C7" s="387"/>
      <c r="D7" s="95" t="s">
        <v>5</v>
      </c>
      <c r="E7" s="95" t="s">
        <v>6</v>
      </c>
      <c r="F7" s="95" t="s">
        <v>5</v>
      </c>
      <c r="G7" s="95" t="s">
        <v>6</v>
      </c>
    </row>
    <row r="8" spans="1:7" ht="45.75" customHeight="1">
      <c r="A8" s="6">
        <v>1</v>
      </c>
      <c r="B8" s="390" t="s">
        <v>230</v>
      </c>
      <c r="C8" s="391"/>
      <c r="D8" s="51">
        <v>3655000</v>
      </c>
      <c r="E8" s="51">
        <v>3631352</v>
      </c>
      <c r="F8" s="51">
        <v>3655000</v>
      </c>
      <c r="G8" s="51">
        <v>3597130</v>
      </c>
    </row>
    <row r="9" spans="1:7" ht="42" customHeight="1">
      <c r="A9" s="6">
        <v>2</v>
      </c>
      <c r="B9" s="390" t="s">
        <v>320</v>
      </c>
      <c r="C9" s="391"/>
      <c r="D9" s="51">
        <v>275000</v>
      </c>
      <c r="E9" s="51">
        <v>251681</v>
      </c>
      <c r="F9" s="51">
        <v>275000</v>
      </c>
      <c r="G9" s="51">
        <v>236829</v>
      </c>
    </row>
    <row r="10" spans="1:7" ht="31.5" customHeight="1" hidden="1">
      <c r="A10" s="392" t="s">
        <v>135</v>
      </c>
      <c r="B10" s="393"/>
      <c r="C10" s="394"/>
      <c r="D10" s="52">
        <f>D8+D9</f>
        <v>3930000</v>
      </c>
      <c r="E10" s="52">
        <f>E8+E9</f>
        <v>3883033</v>
      </c>
      <c r="F10" s="52">
        <f>F8+F9</f>
        <v>3930000</v>
      </c>
      <c r="G10" s="52">
        <f>G8+G9</f>
        <v>3833959</v>
      </c>
    </row>
    <row r="11" spans="1:7" ht="28.5" customHeight="1">
      <c r="A11" s="45"/>
      <c r="B11" s="381" t="s">
        <v>135</v>
      </c>
      <c r="C11" s="381"/>
      <c r="D11" s="52">
        <f>D8+D9</f>
        <v>3930000</v>
      </c>
      <c r="E11" s="52">
        <f>E8+E9</f>
        <v>3883033</v>
      </c>
      <c r="F11" s="52">
        <f>F8+F9</f>
        <v>3930000</v>
      </c>
      <c r="G11" s="52">
        <f>G8+G9</f>
        <v>3833959</v>
      </c>
    </row>
    <row r="12" spans="2:7" ht="24.75" customHeight="1">
      <c r="B12" s="89"/>
      <c r="C12" s="89"/>
      <c r="D12" s="90"/>
      <c r="E12" s="90"/>
      <c r="F12" s="90"/>
      <c r="G12" s="90"/>
    </row>
    <row r="13" spans="2:7" ht="18.75" customHeight="1">
      <c r="B13" s="89"/>
      <c r="C13" s="89"/>
      <c r="D13" s="90"/>
      <c r="E13" s="90"/>
      <c r="F13" s="90"/>
      <c r="G13" s="90"/>
    </row>
    <row r="14" spans="2:7" ht="18.75" customHeight="1">
      <c r="B14" s="89"/>
      <c r="C14" s="89"/>
      <c r="D14" s="55"/>
      <c r="E14" s="55"/>
      <c r="F14" s="55"/>
      <c r="G14" s="55"/>
    </row>
    <row r="15" spans="2:7" ht="21.75" customHeight="1">
      <c r="B15" s="89"/>
      <c r="C15" s="89"/>
      <c r="D15" s="55"/>
      <c r="E15" s="55"/>
      <c r="F15" s="55"/>
      <c r="G15" s="55"/>
    </row>
    <row r="16" spans="2:7" ht="31.5" customHeight="1">
      <c r="B16" s="31"/>
      <c r="C16" s="93"/>
      <c r="D16" s="55"/>
      <c r="E16" s="55"/>
      <c r="F16" s="55"/>
      <c r="G16" s="55"/>
    </row>
    <row r="17" spans="2:7" s="92" customFormat="1" ht="24.75" customHeight="1">
      <c r="B17" s="91"/>
      <c r="C17" s="91"/>
      <c r="D17" s="90"/>
      <c r="E17" s="90"/>
      <c r="F17" s="90"/>
      <c r="G17" s="90"/>
    </row>
    <row r="18" spans="4:7" ht="15">
      <c r="D18" s="55"/>
      <c r="E18" s="55"/>
      <c r="F18" s="55"/>
      <c r="G18" s="55"/>
    </row>
  </sheetData>
  <sheetProtection/>
  <mergeCells count="10">
    <mergeCell ref="F1:G1"/>
    <mergeCell ref="C3:F3"/>
    <mergeCell ref="B11:C11"/>
    <mergeCell ref="A6:A7"/>
    <mergeCell ref="B6:C7"/>
    <mergeCell ref="D6:E6"/>
    <mergeCell ref="F6:G6"/>
    <mergeCell ref="B8:C8"/>
    <mergeCell ref="B9:C9"/>
    <mergeCell ref="A10:C10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G7"/>
  <sheetViews>
    <sheetView zoomScale="75" zoomScaleNormal="75" zoomScalePageLayoutView="0" workbookViewId="0" topLeftCell="A1">
      <selection activeCell="D40" sqref="D40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349</v>
      </c>
      <c r="G1" s="343"/>
    </row>
    <row r="2" spans="1:7" ht="118.5" customHeight="1" thickBot="1">
      <c r="A2" s="341" t="s">
        <v>356</v>
      </c>
      <c r="B2" s="341"/>
      <c r="C2" s="341"/>
      <c r="D2" s="341"/>
      <c r="E2" s="341"/>
      <c r="F2" s="341"/>
      <c r="G2" s="341"/>
    </row>
    <row r="3" spans="1:7" ht="26.25" customHeight="1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27.75" customHeight="1">
      <c r="A4" s="95">
        <v>852</v>
      </c>
      <c r="B4" s="94"/>
      <c r="C4" s="95"/>
      <c r="D4" s="97" t="s">
        <v>116</v>
      </c>
      <c r="E4" s="96">
        <f>E5</f>
        <v>20702</v>
      </c>
      <c r="F4" s="96">
        <f>F5</f>
        <v>20679</v>
      </c>
      <c r="G4" s="23">
        <f>F4/E4%</f>
        <v>99.8888996232248</v>
      </c>
    </row>
    <row r="5" spans="1:7" s="13" customFormat="1" ht="24" customHeight="1">
      <c r="A5" s="16"/>
      <c r="B5" s="14" t="s">
        <v>128</v>
      </c>
      <c r="C5" s="6">
        <v>2120</v>
      </c>
      <c r="D5" s="5" t="s">
        <v>48</v>
      </c>
      <c r="E5" s="7">
        <v>20702</v>
      </c>
      <c r="F5" s="7">
        <v>20679</v>
      </c>
      <c r="G5" s="24"/>
    </row>
    <row r="6" spans="1:7" s="13" customFormat="1" ht="26.25" customHeight="1">
      <c r="A6" s="350" t="s">
        <v>39</v>
      </c>
      <c r="B6" s="351"/>
      <c r="C6" s="351"/>
      <c r="D6" s="352"/>
      <c r="E6" s="18">
        <f>E4</f>
        <v>20702</v>
      </c>
      <c r="F6" s="18">
        <f>F4</f>
        <v>20679</v>
      </c>
      <c r="G6" s="23">
        <f>F6/E6%</f>
        <v>99.8888996232248</v>
      </c>
    </row>
    <row r="7" spans="1:7" ht="15">
      <c r="A7" s="31"/>
      <c r="B7" s="31"/>
      <c r="C7" s="32"/>
      <c r="D7" s="33"/>
      <c r="E7" s="34"/>
      <c r="F7" s="34"/>
      <c r="G7" s="35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2:H30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6.125" style="1" customWidth="1"/>
    <col min="2" max="2" width="11.125" style="1" customWidth="1"/>
    <col min="3" max="3" width="11.375" style="1" customWidth="1"/>
    <col min="4" max="4" width="7.375" style="1" customWidth="1"/>
    <col min="5" max="5" width="40.375" style="1" customWidth="1"/>
    <col min="6" max="6" width="18.00390625" style="1" customWidth="1"/>
    <col min="7" max="7" width="17.625" style="1" customWidth="1"/>
    <col min="8" max="8" width="11.75390625" style="1" customWidth="1"/>
    <col min="9" max="16384" width="9.125" style="1" customWidth="1"/>
  </cols>
  <sheetData>
    <row r="2" spans="7:8" ht="15">
      <c r="G2" s="399" t="s">
        <v>446</v>
      </c>
      <c r="H2" s="399"/>
    </row>
    <row r="3" spans="1:8" ht="41.25" customHeight="1">
      <c r="A3" s="398" t="s">
        <v>438</v>
      </c>
      <c r="B3" s="398"/>
      <c r="C3" s="398"/>
      <c r="D3" s="398"/>
      <c r="E3" s="398"/>
      <c r="F3" s="398"/>
      <c r="G3" s="398"/>
      <c r="H3" s="398"/>
    </row>
    <row r="4" spans="1:5" ht="15.75">
      <c r="A4" s="281"/>
      <c r="B4" s="281"/>
      <c r="C4" s="281"/>
      <c r="D4" s="282"/>
      <c r="E4" s="280"/>
    </row>
    <row r="5" spans="1:5" ht="15">
      <c r="A5" s="281"/>
      <c r="B5" s="281"/>
      <c r="C5" s="281"/>
      <c r="D5" s="281"/>
      <c r="E5" s="281"/>
    </row>
    <row r="6" spans="1:8" ht="42" customHeight="1">
      <c r="A6" s="283" t="s">
        <v>102</v>
      </c>
      <c r="B6" s="283" t="s">
        <v>287</v>
      </c>
      <c r="C6" s="283" t="s">
        <v>2</v>
      </c>
      <c r="D6" s="283" t="s">
        <v>103</v>
      </c>
      <c r="E6" s="283" t="s">
        <v>104</v>
      </c>
      <c r="F6" s="284" t="s">
        <v>5</v>
      </c>
      <c r="G6" s="284" t="s">
        <v>344</v>
      </c>
      <c r="H6" s="284" t="s">
        <v>7</v>
      </c>
    </row>
    <row r="7" spans="1:8" ht="31.5">
      <c r="A7" s="285"/>
      <c r="B7" s="285"/>
      <c r="C7" s="285"/>
      <c r="D7" s="285"/>
      <c r="E7" s="286" t="s">
        <v>321</v>
      </c>
      <c r="F7" s="96">
        <f>F8</f>
        <v>13943928</v>
      </c>
      <c r="G7" s="96">
        <f>G8</f>
        <v>13724998</v>
      </c>
      <c r="H7" s="278">
        <f>G7/F7%</f>
        <v>98.42992591470639</v>
      </c>
    </row>
    <row r="8" spans="1:8" ht="15.75">
      <c r="A8" s="285"/>
      <c r="B8" s="285"/>
      <c r="C8" s="285"/>
      <c r="D8" s="285"/>
      <c r="E8" s="286" t="s">
        <v>322</v>
      </c>
      <c r="F8" s="96">
        <f>F9+F10+F11+F12+F13+F14+F15</f>
        <v>13943928</v>
      </c>
      <c r="G8" s="96">
        <f>G9+G10+G11+G12+G13+G14+G15</f>
        <v>13724998</v>
      </c>
      <c r="H8" s="278"/>
    </row>
    <row r="9" spans="1:8" ht="30">
      <c r="A9" s="285" t="s">
        <v>105</v>
      </c>
      <c r="B9" s="285">
        <v>600</v>
      </c>
      <c r="C9" s="285">
        <v>60014</v>
      </c>
      <c r="D9" s="285">
        <v>2310</v>
      </c>
      <c r="E9" s="287" t="s">
        <v>323</v>
      </c>
      <c r="F9" s="7">
        <v>300000</v>
      </c>
      <c r="G9" s="7">
        <v>172883</v>
      </c>
      <c r="H9" s="288"/>
    </row>
    <row r="10" spans="1:8" ht="195">
      <c r="A10" s="285" t="s">
        <v>106</v>
      </c>
      <c r="B10" s="285">
        <v>750</v>
      </c>
      <c r="C10" s="285">
        <v>75020</v>
      </c>
      <c r="D10" s="285">
        <v>6617</v>
      </c>
      <c r="E10" s="287" t="s">
        <v>324</v>
      </c>
      <c r="F10" s="7">
        <v>443556</v>
      </c>
      <c r="G10" s="7">
        <v>443556</v>
      </c>
      <c r="H10" s="289"/>
    </row>
    <row r="11" spans="1:8" ht="30">
      <c r="A11" s="285" t="s">
        <v>325</v>
      </c>
      <c r="B11" s="285">
        <v>851</v>
      </c>
      <c r="C11" s="285">
        <v>85156</v>
      </c>
      <c r="D11" s="285">
        <v>2320</v>
      </c>
      <c r="E11" s="287" t="s">
        <v>326</v>
      </c>
      <c r="F11" s="7">
        <v>11030000</v>
      </c>
      <c r="G11" s="7">
        <v>11030000</v>
      </c>
      <c r="H11" s="288"/>
    </row>
    <row r="12" spans="1:8" ht="45">
      <c r="A12" s="285" t="s">
        <v>327</v>
      </c>
      <c r="B12" s="285">
        <v>852</v>
      </c>
      <c r="C12" s="285">
        <v>85201</v>
      </c>
      <c r="D12" s="285">
        <v>2320</v>
      </c>
      <c r="E12" s="287" t="s">
        <v>328</v>
      </c>
      <c r="F12" s="7">
        <v>409764</v>
      </c>
      <c r="G12" s="7">
        <v>370465</v>
      </c>
      <c r="H12" s="288"/>
    </row>
    <row r="13" spans="1:8" ht="30">
      <c r="A13" s="285" t="s">
        <v>329</v>
      </c>
      <c r="B13" s="285">
        <v>852</v>
      </c>
      <c r="C13" s="285">
        <v>85204</v>
      </c>
      <c r="D13" s="285">
        <v>2320</v>
      </c>
      <c r="E13" s="287" t="s">
        <v>330</v>
      </c>
      <c r="F13" s="7">
        <v>230000</v>
      </c>
      <c r="G13" s="7">
        <v>184062</v>
      </c>
      <c r="H13" s="288"/>
    </row>
    <row r="14" spans="1:8" ht="15">
      <c r="A14" s="285" t="s">
        <v>331</v>
      </c>
      <c r="B14" s="285">
        <v>853</v>
      </c>
      <c r="C14" s="285">
        <v>85311</v>
      </c>
      <c r="D14" s="285">
        <v>2320</v>
      </c>
      <c r="E14" s="287" t="s">
        <v>332</v>
      </c>
      <c r="F14" s="7">
        <v>21372</v>
      </c>
      <c r="G14" s="7">
        <v>14796</v>
      </c>
      <c r="H14" s="288"/>
    </row>
    <row r="15" spans="1:8" ht="30">
      <c r="A15" s="285" t="s">
        <v>333</v>
      </c>
      <c r="B15" s="285">
        <v>853</v>
      </c>
      <c r="C15" s="285">
        <v>85333</v>
      </c>
      <c r="D15" s="285">
        <v>2320</v>
      </c>
      <c r="E15" s="287" t="s">
        <v>334</v>
      </c>
      <c r="F15" s="7">
        <v>1509236</v>
      </c>
      <c r="G15" s="7">
        <v>1509236</v>
      </c>
      <c r="H15" s="288"/>
    </row>
    <row r="16" spans="1:8" ht="47.25">
      <c r="A16" s="285"/>
      <c r="B16" s="285"/>
      <c r="C16" s="285"/>
      <c r="D16" s="285"/>
      <c r="E16" s="286" t="s">
        <v>335</v>
      </c>
      <c r="F16" s="96">
        <f>F17+F24</f>
        <v>7776363</v>
      </c>
      <c r="G16" s="96">
        <f>G17+G24</f>
        <v>7361435</v>
      </c>
      <c r="H16" s="278">
        <f>G16/F16%</f>
        <v>94.66424085398276</v>
      </c>
    </row>
    <row r="17" spans="1:8" ht="15.75">
      <c r="A17" s="285"/>
      <c r="B17" s="285"/>
      <c r="C17" s="285"/>
      <c r="D17" s="285"/>
      <c r="E17" s="286" t="s">
        <v>336</v>
      </c>
      <c r="F17" s="96">
        <f>F18+F19+F20+F21+F22+F23</f>
        <v>5767122</v>
      </c>
      <c r="G17" s="96">
        <f>G18+G19+G20+G21+G22+G23</f>
        <v>5560339</v>
      </c>
      <c r="H17" s="278"/>
    </row>
    <row r="18" spans="1:8" ht="75">
      <c r="A18" s="285" t="s">
        <v>105</v>
      </c>
      <c r="B18" s="285">
        <v>801</v>
      </c>
      <c r="C18" s="285">
        <v>80102</v>
      </c>
      <c r="D18" s="285">
        <v>2540</v>
      </c>
      <c r="E18" s="287" t="s">
        <v>337</v>
      </c>
      <c r="F18" s="7">
        <v>2211620</v>
      </c>
      <c r="G18" s="7">
        <v>2058636</v>
      </c>
      <c r="H18" s="288"/>
    </row>
    <row r="19" spans="1:8" ht="75">
      <c r="A19" s="285" t="s">
        <v>106</v>
      </c>
      <c r="B19" s="285">
        <v>801</v>
      </c>
      <c r="C19" s="285">
        <v>80111</v>
      </c>
      <c r="D19" s="285">
        <v>2540</v>
      </c>
      <c r="E19" s="287" t="s">
        <v>337</v>
      </c>
      <c r="F19" s="7">
        <v>349772</v>
      </c>
      <c r="G19" s="7">
        <v>329087</v>
      </c>
      <c r="H19" s="288"/>
    </row>
    <row r="20" spans="1:8" ht="45">
      <c r="A20" s="285" t="s">
        <v>325</v>
      </c>
      <c r="B20" s="285">
        <v>853</v>
      </c>
      <c r="C20" s="285">
        <v>85311</v>
      </c>
      <c r="D20" s="285">
        <v>2580</v>
      </c>
      <c r="E20" s="287" t="s">
        <v>338</v>
      </c>
      <c r="F20" s="7">
        <v>49320</v>
      </c>
      <c r="G20" s="7">
        <v>49320</v>
      </c>
      <c r="H20" s="288"/>
    </row>
    <row r="21" spans="1:8" ht="75">
      <c r="A21" s="285" t="s">
        <v>327</v>
      </c>
      <c r="B21" s="285">
        <v>854</v>
      </c>
      <c r="C21" s="285">
        <v>85403</v>
      </c>
      <c r="D21" s="285">
        <v>2540</v>
      </c>
      <c r="E21" s="287" t="s">
        <v>337</v>
      </c>
      <c r="F21" s="7">
        <v>1017839</v>
      </c>
      <c r="G21" s="7">
        <v>1001852</v>
      </c>
      <c r="H21" s="288"/>
    </row>
    <row r="22" spans="1:8" ht="45">
      <c r="A22" s="285" t="s">
        <v>329</v>
      </c>
      <c r="B22" s="285">
        <v>854</v>
      </c>
      <c r="C22" s="285">
        <v>85403</v>
      </c>
      <c r="D22" s="285">
        <v>2540</v>
      </c>
      <c r="E22" s="287" t="s">
        <v>339</v>
      </c>
      <c r="F22" s="7">
        <v>2097938</v>
      </c>
      <c r="G22" s="7">
        <v>2092863</v>
      </c>
      <c r="H22" s="288"/>
    </row>
    <row r="23" spans="1:8" ht="60">
      <c r="A23" s="285" t="s">
        <v>331</v>
      </c>
      <c r="B23" s="285">
        <v>854</v>
      </c>
      <c r="C23" s="285">
        <v>85406</v>
      </c>
      <c r="D23" s="285">
        <v>2540</v>
      </c>
      <c r="E23" s="287" t="s">
        <v>439</v>
      </c>
      <c r="F23" s="7">
        <v>40633</v>
      </c>
      <c r="G23" s="7">
        <v>28581</v>
      </c>
      <c r="H23" s="288"/>
    </row>
    <row r="24" spans="1:8" ht="27" customHeight="1">
      <c r="A24" s="285"/>
      <c r="B24" s="285"/>
      <c r="C24" s="285"/>
      <c r="D24" s="285"/>
      <c r="E24" s="286" t="s">
        <v>340</v>
      </c>
      <c r="F24" s="96">
        <f>F25+F26+F27+F28+F29</f>
        <v>2009241</v>
      </c>
      <c r="G24" s="96">
        <f>G25+G26+G27+G28+G29</f>
        <v>1801096</v>
      </c>
      <c r="H24" s="278"/>
    </row>
    <row r="25" spans="1:8" ht="45">
      <c r="A25" s="285" t="s">
        <v>105</v>
      </c>
      <c r="B25" s="285">
        <v>852</v>
      </c>
      <c r="C25" s="285">
        <v>85201</v>
      </c>
      <c r="D25" s="285">
        <v>2830</v>
      </c>
      <c r="E25" s="287" t="s">
        <v>341</v>
      </c>
      <c r="F25" s="7">
        <v>1846695</v>
      </c>
      <c r="G25" s="7">
        <v>1645870</v>
      </c>
      <c r="H25" s="288"/>
    </row>
    <row r="26" spans="1:8" ht="45">
      <c r="A26" s="285" t="s">
        <v>106</v>
      </c>
      <c r="B26" s="285">
        <v>852</v>
      </c>
      <c r="C26" s="285">
        <v>85220</v>
      </c>
      <c r="D26" s="285">
        <v>2830</v>
      </c>
      <c r="E26" s="287" t="s">
        <v>342</v>
      </c>
      <c r="F26" s="7">
        <v>6796</v>
      </c>
      <c r="G26" s="7">
        <v>3816</v>
      </c>
      <c r="H26" s="288"/>
    </row>
    <row r="27" spans="1:8" ht="90">
      <c r="A27" s="285" t="s">
        <v>325</v>
      </c>
      <c r="B27" s="285">
        <v>900</v>
      </c>
      <c r="C27" s="285">
        <v>90095</v>
      </c>
      <c r="D27" s="285">
        <v>2360</v>
      </c>
      <c r="E27" s="287" t="s">
        <v>343</v>
      </c>
      <c r="F27" s="7">
        <v>20000</v>
      </c>
      <c r="G27" s="7">
        <v>20000</v>
      </c>
      <c r="H27" s="288"/>
    </row>
    <row r="28" spans="1:8" ht="75">
      <c r="A28" s="285" t="s">
        <v>327</v>
      </c>
      <c r="B28" s="285">
        <v>921</v>
      </c>
      <c r="C28" s="285">
        <v>92105</v>
      </c>
      <c r="D28" s="285">
        <v>2360</v>
      </c>
      <c r="E28" s="287" t="s">
        <v>345</v>
      </c>
      <c r="F28" s="7">
        <v>75000</v>
      </c>
      <c r="G28" s="7">
        <v>71017</v>
      </c>
      <c r="H28" s="288"/>
    </row>
    <row r="29" spans="1:8" ht="81.75" customHeight="1">
      <c r="A29" s="285" t="s">
        <v>329</v>
      </c>
      <c r="B29" s="285">
        <v>926</v>
      </c>
      <c r="C29" s="285">
        <v>92605</v>
      </c>
      <c r="D29" s="285">
        <v>2360</v>
      </c>
      <c r="E29" s="287" t="s">
        <v>346</v>
      </c>
      <c r="F29" s="7">
        <v>60750</v>
      </c>
      <c r="G29" s="7">
        <v>60393</v>
      </c>
      <c r="H29" s="288"/>
    </row>
    <row r="30" spans="1:8" ht="15.75">
      <c r="A30" s="395" t="s">
        <v>135</v>
      </c>
      <c r="B30" s="396"/>
      <c r="C30" s="396"/>
      <c r="D30" s="396"/>
      <c r="E30" s="397"/>
      <c r="F30" s="96">
        <f>F7+F16</f>
        <v>21720291</v>
      </c>
      <c r="G30" s="96">
        <f>G7+G16</f>
        <v>21086433</v>
      </c>
      <c r="H30" s="278">
        <f>G30/F30%</f>
        <v>97.08172418131967</v>
      </c>
    </row>
  </sheetData>
  <sheetProtection/>
  <mergeCells count="3">
    <mergeCell ref="A30:E30"/>
    <mergeCell ref="A3:H3"/>
    <mergeCell ref="G2:H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44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7.875" style="153" customWidth="1"/>
    <col min="2" max="2" width="9.125" style="153" customWidth="1"/>
    <col min="3" max="3" width="12.75390625" style="262" customWidth="1"/>
    <col min="4" max="4" width="31.875" style="153" customWidth="1"/>
    <col min="5" max="5" width="20.375" style="153" customWidth="1"/>
    <col min="6" max="6" width="21.125" style="153" customWidth="1"/>
    <col min="7" max="7" width="16.00390625" style="153" customWidth="1"/>
    <col min="8" max="16384" width="9.125" style="153" customWidth="1"/>
  </cols>
  <sheetData>
    <row r="1" spans="1:7" ht="29.25" customHeight="1">
      <c r="A1" s="152"/>
      <c r="E1" s="154"/>
      <c r="F1" s="400" t="s">
        <v>447</v>
      </c>
      <c r="G1" s="400"/>
    </row>
    <row r="2" spans="1:7" ht="46.5" customHeight="1" thickBot="1">
      <c r="A2" s="401" t="s">
        <v>355</v>
      </c>
      <c r="B2" s="401"/>
      <c r="C2" s="401"/>
      <c r="D2" s="401"/>
      <c r="E2" s="401"/>
      <c r="F2" s="401"/>
      <c r="G2" s="401"/>
    </row>
    <row r="3" spans="1:7" ht="16.5" thickBot="1">
      <c r="A3" s="258" t="s">
        <v>1</v>
      </c>
      <c r="B3" s="172" t="s">
        <v>2</v>
      </c>
      <c r="C3" s="263" t="s">
        <v>3</v>
      </c>
      <c r="D3" s="172" t="s">
        <v>4</v>
      </c>
      <c r="E3" s="259" t="s">
        <v>5</v>
      </c>
      <c r="F3" s="260" t="s">
        <v>6</v>
      </c>
      <c r="G3" s="256" t="s">
        <v>7</v>
      </c>
    </row>
    <row r="4" spans="1:7" s="154" customFormat="1" ht="27.75" customHeight="1">
      <c r="A4" s="109" t="s">
        <v>8</v>
      </c>
      <c r="B4" s="110"/>
      <c r="C4" s="264"/>
      <c r="D4" s="261" t="s">
        <v>10</v>
      </c>
      <c r="E4" s="257">
        <f>E5</f>
        <v>10000</v>
      </c>
      <c r="F4" s="257">
        <f>F5</f>
        <v>9996</v>
      </c>
      <c r="G4" s="113">
        <f>F4/E4%</f>
        <v>99.96</v>
      </c>
    </row>
    <row r="5" spans="1:7" ht="47.25" customHeight="1">
      <c r="A5" s="155"/>
      <c r="B5" s="156" t="s">
        <v>9</v>
      </c>
      <c r="C5" s="265"/>
      <c r="D5" s="157" t="s">
        <v>140</v>
      </c>
      <c r="E5" s="158">
        <v>10000</v>
      </c>
      <c r="F5" s="158">
        <v>9996</v>
      </c>
      <c r="G5" s="113"/>
    </row>
    <row r="6" spans="1:7" ht="17.25" customHeight="1">
      <c r="A6" s="115"/>
      <c r="B6" s="115"/>
      <c r="C6" s="266">
        <v>4300</v>
      </c>
      <c r="D6" s="116" t="s">
        <v>185</v>
      </c>
      <c r="E6" s="117">
        <v>10000</v>
      </c>
      <c r="F6" s="117">
        <v>9996</v>
      </c>
      <c r="G6" s="159"/>
    </row>
    <row r="7" spans="1:7" ht="33" customHeight="1">
      <c r="A7" s="122" t="s">
        <v>11</v>
      </c>
      <c r="B7" s="122"/>
      <c r="C7" s="268"/>
      <c r="D7" s="126" t="s">
        <v>13</v>
      </c>
      <c r="E7" s="125">
        <f>E8</f>
        <v>200754</v>
      </c>
      <c r="F7" s="125">
        <f>F8</f>
        <v>200553</v>
      </c>
      <c r="G7" s="113">
        <f>F7/E7%</f>
        <v>99.89987746196839</v>
      </c>
    </row>
    <row r="8" spans="1:7" ht="40.5" customHeight="1">
      <c r="A8" s="115"/>
      <c r="B8" s="115" t="s">
        <v>12</v>
      </c>
      <c r="C8" s="267"/>
      <c r="D8" s="116" t="s">
        <v>14</v>
      </c>
      <c r="E8" s="117">
        <f>E9+E10</f>
        <v>200754</v>
      </c>
      <c r="F8" s="117">
        <f>F9+F10</f>
        <v>200553</v>
      </c>
      <c r="G8" s="113"/>
    </row>
    <row r="9" spans="1:7" ht="40.5" customHeight="1">
      <c r="A9" s="115"/>
      <c r="B9" s="115"/>
      <c r="C9" s="267">
        <v>3030</v>
      </c>
      <c r="D9" s="116" t="s">
        <v>262</v>
      </c>
      <c r="E9" s="117">
        <v>30580</v>
      </c>
      <c r="F9" s="117">
        <v>30580</v>
      </c>
      <c r="G9" s="113"/>
    </row>
    <row r="10" spans="1:7" ht="29.25" customHeight="1">
      <c r="A10" s="115"/>
      <c r="B10" s="115"/>
      <c r="C10" s="266" t="s">
        <v>288</v>
      </c>
      <c r="D10" s="116" t="s">
        <v>185</v>
      </c>
      <c r="E10" s="117">
        <v>170174</v>
      </c>
      <c r="F10" s="117">
        <v>169973</v>
      </c>
      <c r="G10" s="159"/>
    </row>
    <row r="11" spans="1:7" ht="32.25" customHeight="1">
      <c r="A11" s="122" t="s">
        <v>15</v>
      </c>
      <c r="B11" s="122"/>
      <c r="C11" s="268"/>
      <c r="D11" s="126" t="s">
        <v>16</v>
      </c>
      <c r="E11" s="125">
        <f>E12+E15+E17</f>
        <v>717904</v>
      </c>
      <c r="F11" s="125">
        <f>F12+F15+F17</f>
        <v>717904</v>
      </c>
      <c r="G11" s="113">
        <f>F11/E11%</f>
        <v>100</v>
      </c>
    </row>
    <row r="12" spans="1:7" ht="42.75" customHeight="1">
      <c r="A12" s="122"/>
      <c r="B12" s="115" t="s">
        <v>141</v>
      </c>
      <c r="C12" s="267"/>
      <c r="D12" s="116" t="s">
        <v>217</v>
      </c>
      <c r="E12" s="117">
        <f>E13+E14</f>
        <v>240000</v>
      </c>
      <c r="F12" s="117">
        <f>F13+F14</f>
        <v>240000</v>
      </c>
      <c r="G12" s="113"/>
    </row>
    <row r="13" spans="1:7" ht="30.75" customHeight="1">
      <c r="A13" s="115"/>
      <c r="B13" s="115"/>
      <c r="C13" s="267">
        <v>4010</v>
      </c>
      <c r="D13" s="116" t="s">
        <v>181</v>
      </c>
      <c r="E13" s="117">
        <v>204000</v>
      </c>
      <c r="F13" s="117">
        <v>204000</v>
      </c>
      <c r="G13" s="159"/>
    </row>
    <row r="14" spans="1:7" ht="29.25" customHeight="1">
      <c r="A14" s="115"/>
      <c r="B14" s="115"/>
      <c r="C14" s="266" t="s">
        <v>248</v>
      </c>
      <c r="D14" s="116" t="s">
        <v>184</v>
      </c>
      <c r="E14" s="117">
        <v>36000</v>
      </c>
      <c r="F14" s="117">
        <v>36000</v>
      </c>
      <c r="G14" s="159"/>
    </row>
    <row r="15" spans="1:7" ht="48.75" customHeight="1">
      <c r="A15" s="115"/>
      <c r="B15" s="115" t="s">
        <v>17</v>
      </c>
      <c r="C15" s="267"/>
      <c r="D15" s="116" t="s">
        <v>218</v>
      </c>
      <c r="E15" s="117">
        <f>E16</f>
        <v>76500</v>
      </c>
      <c r="F15" s="117">
        <f>F16</f>
        <v>76500</v>
      </c>
      <c r="G15" s="159"/>
    </row>
    <row r="16" spans="1:7" ht="23.25" customHeight="1">
      <c r="A16" s="115"/>
      <c r="B16" s="115"/>
      <c r="C16" s="266">
        <v>4300</v>
      </c>
      <c r="D16" s="116" t="s">
        <v>185</v>
      </c>
      <c r="E16" s="117">
        <v>76500</v>
      </c>
      <c r="F16" s="117">
        <v>76500</v>
      </c>
      <c r="G16" s="159"/>
    </row>
    <row r="17" spans="1:7" ht="24" customHeight="1">
      <c r="A17" s="122"/>
      <c r="B17" s="115" t="s">
        <v>21</v>
      </c>
      <c r="C17" s="267"/>
      <c r="D17" s="116" t="s">
        <v>22</v>
      </c>
      <c r="E17" s="117">
        <f>E18+E19+E20+E21</f>
        <v>401404</v>
      </c>
      <c r="F17" s="117">
        <f>F18+F19+F20+F21</f>
        <v>401404</v>
      </c>
      <c r="G17" s="159"/>
    </row>
    <row r="18" spans="1:7" ht="24" customHeight="1">
      <c r="A18" s="133"/>
      <c r="B18" s="130"/>
      <c r="C18" s="266" t="s">
        <v>252</v>
      </c>
      <c r="D18" s="116" t="s">
        <v>193</v>
      </c>
      <c r="E18" s="136">
        <v>307622</v>
      </c>
      <c r="F18" s="136">
        <v>307622</v>
      </c>
      <c r="G18" s="159"/>
    </row>
    <row r="19" spans="1:7" ht="41.25" customHeight="1">
      <c r="A19" s="133"/>
      <c r="B19" s="130"/>
      <c r="C19" s="267">
        <v>4040</v>
      </c>
      <c r="D19" s="116" t="s">
        <v>182</v>
      </c>
      <c r="E19" s="136">
        <v>24621</v>
      </c>
      <c r="F19" s="136">
        <v>24621</v>
      </c>
      <c r="G19" s="159"/>
    </row>
    <row r="20" spans="1:7" ht="26.25" customHeight="1">
      <c r="A20" s="130"/>
      <c r="B20" s="130"/>
      <c r="C20" s="266" t="s">
        <v>248</v>
      </c>
      <c r="D20" s="116" t="s">
        <v>184</v>
      </c>
      <c r="E20" s="136">
        <v>64220</v>
      </c>
      <c r="F20" s="136">
        <v>64220</v>
      </c>
      <c r="G20" s="159"/>
    </row>
    <row r="21" spans="1:7" ht="21" customHeight="1">
      <c r="A21" s="130"/>
      <c r="B21" s="130"/>
      <c r="C21" s="269" t="s">
        <v>449</v>
      </c>
      <c r="D21" s="116" t="s">
        <v>185</v>
      </c>
      <c r="E21" s="136">
        <v>4941</v>
      </c>
      <c r="F21" s="136">
        <v>4941</v>
      </c>
      <c r="G21" s="159"/>
    </row>
    <row r="22" spans="1:7" ht="21.75" customHeight="1">
      <c r="A22" s="133" t="s">
        <v>23</v>
      </c>
      <c r="B22" s="133"/>
      <c r="C22" s="270"/>
      <c r="D22" s="135" t="s">
        <v>24</v>
      </c>
      <c r="E22" s="162">
        <f>E23+E27</f>
        <v>258053</v>
      </c>
      <c r="F22" s="162">
        <f>F23+F27</f>
        <v>258052</v>
      </c>
      <c r="G22" s="113">
        <f>F22/E22%</f>
        <v>99.99961248270704</v>
      </c>
    </row>
    <row r="23" spans="1:7" ht="24.75" customHeight="1">
      <c r="A23" s="130"/>
      <c r="B23" s="130" t="s">
        <v>25</v>
      </c>
      <c r="C23" s="269"/>
      <c r="D23" s="132" t="s">
        <v>85</v>
      </c>
      <c r="E23" s="136">
        <f>E24+E25+E26</f>
        <v>216423</v>
      </c>
      <c r="F23" s="136">
        <f>F24+F25+F26</f>
        <v>216423</v>
      </c>
      <c r="G23" s="159"/>
    </row>
    <row r="24" spans="1:7" ht="23.25" customHeight="1">
      <c r="A24" s="130"/>
      <c r="B24" s="130"/>
      <c r="C24" s="269">
        <v>4010</v>
      </c>
      <c r="D24" s="132" t="s">
        <v>193</v>
      </c>
      <c r="E24" s="136">
        <v>168204</v>
      </c>
      <c r="F24" s="136">
        <v>168204</v>
      </c>
      <c r="G24" s="159"/>
    </row>
    <row r="25" spans="1:7" ht="29.25" customHeight="1">
      <c r="A25" s="130"/>
      <c r="B25" s="115"/>
      <c r="C25" s="266">
        <v>4040</v>
      </c>
      <c r="D25" s="116" t="s">
        <v>182</v>
      </c>
      <c r="E25" s="117">
        <v>15680</v>
      </c>
      <c r="F25" s="117">
        <v>15680</v>
      </c>
      <c r="G25" s="163"/>
    </row>
    <row r="26" spans="1:7" ht="31.5" customHeight="1">
      <c r="A26" s="115"/>
      <c r="B26" s="115"/>
      <c r="C26" s="266" t="s">
        <v>248</v>
      </c>
      <c r="D26" s="116" t="s">
        <v>184</v>
      </c>
      <c r="E26" s="117">
        <v>32539</v>
      </c>
      <c r="F26" s="117">
        <v>32539</v>
      </c>
      <c r="G26" s="163"/>
    </row>
    <row r="27" spans="1:7" ht="21.75" customHeight="1">
      <c r="A27" s="115"/>
      <c r="B27" s="115" t="s">
        <v>27</v>
      </c>
      <c r="C27" s="266"/>
      <c r="D27" s="116" t="s">
        <v>28</v>
      </c>
      <c r="E27" s="117">
        <f>E28+E29+E30</f>
        <v>41630</v>
      </c>
      <c r="F27" s="117">
        <f>F28+F29+F30</f>
        <v>41629</v>
      </c>
      <c r="G27" s="163"/>
    </row>
    <row r="28" spans="1:7" ht="33.75" customHeight="1">
      <c r="A28" s="115"/>
      <c r="B28" s="115"/>
      <c r="C28" s="266" t="s">
        <v>248</v>
      </c>
      <c r="D28" s="116" t="s">
        <v>184</v>
      </c>
      <c r="E28" s="117">
        <v>2216</v>
      </c>
      <c r="F28" s="117">
        <v>2216</v>
      </c>
      <c r="G28" s="163"/>
    </row>
    <row r="29" spans="1:7" ht="24" customHeight="1">
      <c r="A29" s="115"/>
      <c r="B29" s="115"/>
      <c r="C29" s="266">
        <v>4170</v>
      </c>
      <c r="D29" s="116" t="s">
        <v>148</v>
      </c>
      <c r="E29" s="117">
        <v>22080</v>
      </c>
      <c r="F29" s="117">
        <v>22080</v>
      </c>
      <c r="G29" s="163"/>
    </row>
    <row r="30" spans="1:7" ht="33" customHeight="1">
      <c r="A30" s="115"/>
      <c r="B30" s="115"/>
      <c r="C30" s="266" t="s">
        <v>408</v>
      </c>
      <c r="D30" s="116" t="s">
        <v>185</v>
      </c>
      <c r="E30" s="117">
        <v>17334</v>
      </c>
      <c r="F30" s="117">
        <v>17333</v>
      </c>
      <c r="G30" s="163"/>
    </row>
    <row r="31" spans="1:7" ht="23.25" customHeight="1">
      <c r="A31" s="122" t="s">
        <v>109</v>
      </c>
      <c r="B31" s="122"/>
      <c r="C31" s="268"/>
      <c r="D31" s="126" t="s">
        <v>110</v>
      </c>
      <c r="E31" s="125">
        <f>E32</f>
        <v>1000</v>
      </c>
      <c r="F31" s="125">
        <f>F32</f>
        <v>1000</v>
      </c>
      <c r="G31" s="164">
        <f>F31/E31%</f>
        <v>100</v>
      </c>
    </row>
    <row r="32" spans="1:7" ht="27" customHeight="1">
      <c r="A32" s="115"/>
      <c r="B32" s="115" t="s">
        <v>111</v>
      </c>
      <c r="C32" s="266"/>
      <c r="D32" s="116" t="s">
        <v>112</v>
      </c>
      <c r="E32" s="117">
        <f>E33</f>
        <v>1000</v>
      </c>
      <c r="F32" s="117">
        <f>F33</f>
        <v>1000</v>
      </c>
      <c r="G32" s="163"/>
    </row>
    <row r="33" spans="1:7" ht="16.5" customHeight="1">
      <c r="A33" s="115"/>
      <c r="B33" s="115"/>
      <c r="C33" s="266">
        <v>4210</v>
      </c>
      <c r="D33" s="116" t="s">
        <v>185</v>
      </c>
      <c r="E33" s="117">
        <v>1000</v>
      </c>
      <c r="F33" s="117">
        <v>1000</v>
      </c>
      <c r="G33" s="163"/>
    </row>
    <row r="34" spans="1:7" ht="36.75" customHeight="1">
      <c r="A34" s="122" t="s">
        <v>113</v>
      </c>
      <c r="B34" s="122"/>
      <c r="C34" s="268"/>
      <c r="D34" s="126" t="s">
        <v>114</v>
      </c>
      <c r="E34" s="125">
        <f>E35</f>
        <v>3000</v>
      </c>
      <c r="F34" s="125">
        <f>F35</f>
        <v>2996</v>
      </c>
      <c r="G34" s="164">
        <f>F34/E34%</f>
        <v>99.86666666666666</v>
      </c>
    </row>
    <row r="35" spans="1:7" ht="18.75" customHeight="1">
      <c r="A35" s="115"/>
      <c r="B35" s="115" t="s">
        <v>203</v>
      </c>
      <c r="C35" s="266"/>
      <c r="D35" s="116" t="s">
        <v>204</v>
      </c>
      <c r="E35" s="117">
        <f>E36</f>
        <v>3000</v>
      </c>
      <c r="F35" s="117">
        <f>F36</f>
        <v>2996</v>
      </c>
      <c r="G35" s="163"/>
    </row>
    <row r="36" spans="1:7" ht="21" customHeight="1">
      <c r="A36" s="115"/>
      <c r="B36" s="115"/>
      <c r="C36" s="266">
        <v>4210</v>
      </c>
      <c r="D36" s="116" t="s">
        <v>185</v>
      </c>
      <c r="E36" s="117">
        <v>3000</v>
      </c>
      <c r="F36" s="117">
        <v>2996</v>
      </c>
      <c r="G36" s="163"/>
    </row>
    <row r="37" spans="1:7" ht="27.75" customHeight="1">
      <c r="A37" s="122" t="s">
        <v>29</v>
      </c>
      <c r="B37" s="122"/>
      <c r="C37" s="268"/>
      <c r="D37" s="126" t="s">
        <v>30</v>
      </c>
      <c r="E37" s="125">
        <f>E38</f>
        <v>11089157</v>
      </c>
      <c r="F37" s="125">
        <f>F38</f>
        <v>11089109</v>
      </c>
      <c r="G37" s="164">
        <v>99.99</v>
      </c>
    </row>
    <row r="38" spans="1:7" ht="63" customHeight="1">
      <c r="A38" s="130"/>
      <c r="B38" s="130" t="s">
        <v>31</v>
      </c>
      <c r="C38" s="269"/>
      <c r="D38" s="132" t="s">
        <v>219</v>
      </c>
      <c r="E38" s="136">
        <f>E39+E40</f>
        <v>11089157</v>
      </c>
      <c r="F38" s="136">
        <f>F39+F40</f>
        <v>11089109</v>
      </c>
      <c r="G38" s="159"/>
    </row>
    <row r="39" spans="1:7" ht="99.75" customHeight="1">
      <c r="A39" s="130"/>
      <c r="B39" s="130"/>
      <c r="C39" s="269">
        <v>2320</v>
      </c>
      <c r="D39" s="132" t="s">
        <v>190</v>
      </c>
      <c r="E39" s="136">
        <v>11030000</v>
      </c>
      <c r="F39" s="136">
        <v>11030000</v>
      </c>
      <c r="G39" s="159"/>
    </row>
    <row r="40" spans="1:7" ht="24" customHeight="1">
      <c r="A40" s="130"/>
      <c r="B40" s="130"/>
      <c r="C40" s="269">
        <v>4130</v>
      </c>
      <c r="D40" s="132" t="s">
        <v>185</v>
      </c>
      <c r="E40" s="136">
        <v>59157</v>
      </c>
      <c r="F40" s="136">
        <v>59109</v>
      </c>
      <c r="G40" s="159"/>
    </row>
    <row r="41" spans="1:7" ht="33" customHeight="1">
      <c r="A41" s="133" t="s">
        <v>115</v>
      </c>
      <c r="B41" s="133"/>
      <c r="C41" s="271"/>
      <c r="D41" s="135" t="s">
        <v>116</v>
      </c>
      <c r="E41" s="162">
        <f>E42</f>
        <v>12000</v>
      </c>
      <c r="F41" s="162">
        <f>F42</f>
        <v>12000</v>
      </c>
      <c r="G41" s="164">
        <f>F41/E41%</f>
        <v>100</v>
      </c>
    </row>
    <row r="42" spans="1:7" ht="29.25" customHeight="1">
      <c r="A42" s="115"/>
      <c r="B42" s="115" t="s">
        <v>128</v>
      </c>
      <c r="C42" s="267"/>
      <c r="D42" s="116" t="s">
        <v>289</v>
      </c>
      <c r="E42" s="117">
        <f>E43</f>
        <v>12000</v>
      </c>
      <c r="F42" s="117">
        <f>F43</f>
        <v>12000</v>
      </c>
      <c r="G42" s="163"/>
    </row>
    <row r="43" spans="1:7" ht="23.25" customHeight="1" thickBot="1">
      <c r="A43" s="165"/>
      <c r="B43" s="165"/>
      <c r="C43" s="272">
        <v>3110</v>
      </c>
      <c r="D43" s="166" t="s">
        <v>185</v>
      </c>
      <c r="E43" s="167">
        <v>12000</v>
      </c>
      <c r="F43" s="167">
        <v>12000</v>
      </c>
      <c r="G43" s="168"/>
    </row>
    <row r="44" spans="1:8" ht="16.5" thickBot="1">
      <c r="A44" s="357" t="s">
        <v>39</v>
      </c>
      <c r="B44" s="402"/>
      <c r="C44" s="402"/>
      <c r="D44" s="403"/>
      <c r="E44" s="186">
        <f>E4+E7+E11+E22+E31+E34+E37+E41</f>
        <v>12291868</v>
      </c>
      <c r="F44" s="193">
        <f>F4+F7+F11+F22+F31+F34+F37+F41</f>
        <v>12291610</v>
      </c>
      <c r="G44" s="194">
        <f>F44/E44%</f>
        <v>99.99790105132922</v>
      </c>
      <c r="H44" s="192"/>
    </row>
  </sheetData>
  <sheetProtection/>
  <mergeCells count="3">
    <mergeCell ref="F1:G1"/>
    <mergeCell ref="A2:G2"/>
    <mergeCell ref="A44:D4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3" r:id="rId1"/>
  <headerFooter alignWithMargins="0"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68"/>
  <sheetViews>
    <sheetView zoomScalePageLayoutView="0" workbookViewId="0" topLeftCell="A22">
      <selection activeCell="L61" sqref="L61"/>
    </sheetView>
  </sheetViews>
  <sheetFormatPr defaultColWidth="9.00390625" defaultRowHeight="12.75"/>
  <cols>
    <col min="1" max="1" width="6.375" style="213" customWidth="1"/>
    <col min="2" max="2" width="10.125" style="189" customWidth="1"/>
    <col min="3" max="3" width="4.125" style="189" hidden="1" customWidth="1"/>
    <col min="4" max="4" width="12.00390625" style="223" customWidth="1"/>
    <col min="5" max="5" width="31.125" style="189" customWidth="1"/>
    <col min="6" max="6" width="21.625" style="189" customWidth="1"/>
    <col min="7" max="7" width="18.875" style="188" customWidth="1"/>
    <col min="8" max="8" width="12.625" style="189" customWidth="1"/>
    <col min="9" max="16384" width="9.125" style="189" customWidth="1"/>
  </cols>
  <sheetData>
    <row r="1" spans="1:8" s="212" customFormat="1" ht="39" customHeight="1">
      <c r="A1" s="192"/>
      <c r="B1" s="192"/>
      <c r="C1" s="192"/>
      <c r="D1" s="226"/>
      <c r="E1" s="192"/>
      <c r="F1" s="405" t="s">
        <v>448</v>
      </c>
      <c r="G1" s="405"/>
      <c r="H1" s="405"/>
    </row>
    <row r="2" spans="1:8" ht="74.25" customHeight="1" thickBot="1">
      <c r="A2" s="227"/>
      <c r="B2" s="401" t="s">
        <v>440</v>
      </c>
      <c r="C2" s="401"/>
      <c r="D2" s="401"/>
      <c r="E2" s="401"/>
      <c r="F2" s="401"/>
      <c r="G2" s="401"/>
      <c r="H2" s="401"/>
    </row>
    <row r="3" spans="1:8" ht="16.5" thickBot="1">
      <c r="A3" s="230" t="s">
        <v>1</v>
      </c>
      <c r="B3" s="229" t="s">
        <v>2</v>
      </c>
      <c r="C3" s="228"/>
      <c r="D3" s="214" t="s">
        <v>3</v>
      </c>
      <c r="E3" s="172" t="s">
        <v>4</v>
      </c>
      <c r="F3" s="172" t="s">
        <v>5</v>
      </c>
      <c r="G3" s="172" t="s">
        <v>6</v>
      </c>
      <c r="H3" s="173" t="s">
        <v>7</v>
      </c>
    </row>
    <row r="4" spans="1:8" ht="15.75">
      <c r="A4" s="155" t="s">
        <v>8</v>
      </c>
      <c r="B4" s="155"/>
      <c r="C4" s="155"/>
      <c r="D4" s="215"/>
      <c r="E4" s="174" t="s">
        <v>10</v>
      </c>
      <c r="F4" s="175">
        <f>F5</f>
        <v>10000</v>
      </c>
      <c r="G4" s="175">
        <f>G5</f>
        <v>9996</v>
      </c>
      <c r="H4" s="176">
        <f>G4/F4%</f>
        <v>99.96</v>
      </c>
    </row>
    <row r="5" spans="1:8" ht="51.75" customHeight="1">
      <c r="A5" s="114"/>
      <c r="B5" s="115" t="s">
        <v>9</v>
      </c>
      <c r="C5" s="115"/>
      <c r="D5" s="216"/>
      <c r="E5" s="116" t="s">
        <v>140</v>
      </c>
      <c r="F5" s="117">
        <f>F6</f>
        <v>10000</v>
      </c>
      <c r="G5" s="117">
        <f>G6</f>
        <v>9996</v>
      </c>
      <c r="H5" s="113"/>
    </row>
    <row r="6" spans="1:8" s="190" customFormat="1" ht="15.75">
      <c r="A6" s="114"/>
      <c r="B6" s="115"/>
      <c r="C6" s="115"/>
      <c r="D6" s="216">
        <v>4300</v>
      </c>
      <c r="E6" s="116" t="s">
        <v>191</v>
      </c>
      <c r="F6" s="117">
        <v>10000</v>
      </c>
      <c r="G6" s="117">
        <v>9996</v>
      </c>
      <c r="H6" s="176"/>
    </row>
    <row r="7" spans="1:8" s="190" customFormat="1" ht="15.75">
      <c r="A7" s="122" t="s">
        <v>40</v>
      </c>
      <c r="B7" s="122"/>
      <c r="C7" s="122"/>
      <c r="D7" s="217"/>
      <c r="E7" s="126" t="s">
        <v>74</v>
      </c>
      <c r="F7" s="125">
        <f>F8+F10</f>
        <v>74321</v>
      </c>
      <c r="G7" s="125">
        <f>G8+G10</f>
        <v>67918</v>
      </c>
      <c r="H7" s="176">
        <f>G7/F7%</f>
        <v>91.38466920520445</v>
      </c>
    </row>
    <row r="8" spans="1:8" ht="15.75">
      <c r="A8" s="115"/>
      <c r="B8" s="115" t="s">
        <v>125</v>
      </c>
      <c r="C8" s="115"/>
      <c r="D8" s="216"/>
      <c r="E8" s="116" t="s">
        <v>126</v>
      </c>
      <c r="F8" s="117">
        <f>F9</f>
        <v>46221</v>
      </c>
      <c r="G8" s="117">
        <f>G9</f>
        <v>46220</v>
      </c>
      <c r="H8" s="176"/>
    </row>
    <row r="9" spans="1:8" s="190" customFormat="1" ht="30">
      <c r="A9" s="115"/>
      <c r="B9" s="115"/>
      <c r="C9" s="115"/>
      <c r="D9" s="216">
        <v>3030</v>
      </c>
      <c r="E9" s="116" t="s">
        <v>259</v>
      </c>
      <c r="F9" s="117">
        <v>46221</v>
      </c>
      <c r="G9" s="117">
        <v>46220</v>
      </c>
      <c r="H9" s="176"/>
    </row>
    <row r="10" spans="1:8" ht="30">
      <c r="A10" s="114"/>
      <c r="B10" s="115" t="s">
        <v>41</v>
      </c>
      <c r="C10" s="115"/>
      <c r="D10" s="216"/>
      <c r="E10" s="116" t="s">
        <v>42</v>
      </c>
      <c r="F10" s="117">
        <f>F11</f>
        <v>28100</v>
      </c>
      <c r="G10" s="117">
        <f>G11</f>
        <v>21698</v>
      </c>
      <c r="H10" s="176"/>
    </row>
    <row r="11" spans="1:8" ht="21" customHeight="1">
      <c r="A11" s="114"/>
      <c r="B11" s="115"/>
      <c r="C11" s="115"/>
      <c r="D11" s="216">
        <v>4300</v>
      </c>
      <c r="E11" s="116" t="s">
        <v>191</v>
      </c>
      <c r="F11" s="117">
        <v>28100</v>
      </c>
      <c r="G11" s="117">
        <v>21698</v>
      </c>
      <c r="H11" s="176"/>
    </row>
    <row r="12" spans="1:8" ht="21.75" customHeight="1">
      <c r="A12" s="122" t="s">
        <v>61</v>
      </c>
      <c r="B12" s="122"/>
      <c r="C12" s="122"/>
      <c r="D12" s="218"/>
      <c r="E12" s="126" t="s">
        <v>75</v>
      </c>
      <c r="F12" s="125">
        <f>F13</f>
        <v>30099238</v>
      </c>
      <c r="G12" s="125">
        <f>G13</f>
        <v>27620339</v>
      </c>
      <c r="H12" s="113">
        <f>G12/F12%</f>
        <v>91.76424665634393</v>
      </c>
    </row>
    <row r="13" spans="1:8" s="190" customFormat="1" ht="39.75" customHeight="1">
      <c r="A13" s="115"/>
      <c r="B13" s="115" t="s">
        <v>62</v>
      </c>
      <c r="C13" s="115"/>
      <c r="D13" s="219"/>
      <c r="E13" s="116" t="s">
        <v>76</v>
      </c>
      <c r="F13" s="117">
        <f>F14+F15+F16+F17+F18+F19+F20+F21+F22</f>
        <v>30099238</v>
      </c>
      <c r="G13" s="117">
        <f>G14+G15+G16+G17+G18+G19+G20+G21+G22</f>
        <v>27620339</v>
      </c>
      <c r="H13" s="176"/>
    </row>
    <row r="14" spans="1:8" s="190" customFormat="1" ht="113.25" customHeight="1">
      <c r="A14" s="115"/>
      <c r="B14" s="115"/>
      <c r="C14" s="115"/>
      <c r="D14" s="219" t="s">
        <v>153</v>
      </c>
      <c r="E14" s="116" t="s">
        <v>250</v>
      </c>
      <c r="F14" s="117">
        <v>300000</v>
      </c>
      <c r="G14" s="117">
        <v>172883</v>
      </c>
      <c r="H14" s="176"/>
    </row>
    <row r="15" spans="1:8" s="190" customFormat="1" ht="57" customHeight="1">
      <c r="A15" s="115"/>
      <c r="B15" s="115"/>
      <c r="C15" s="115"/>
      <c r="D15" s="219" t="s">
        <v>260</v>
      </c>
      <c r="E15" s="116" t="s">
        <v>261</v>
      </c>
      <c r="F15" s="117">
        <v>58000</v>
      </c>
      <c r="G15" s="117">
        <v>33923</v>
      </c>
      <c r="H15" s="176"/>
    </row>
    <row r="16" spans="1:8" ht="30">
      <c r="A16" s="115"/>
      <c r="B16" s="115"/>
      <c r="C16" s="115"/>
      <c r="D16" s="219" t="s">
        <v>192</v>
      </c>
      <c r="E16" s="116" t="s">
        <v>181</v>
      </c>
      <c r="F16" s="117">
        <v>1278662</v>
      </c>
      <c r="G16" s="191">
        <v>1244270</v>
      </c>
      <c r="H16" s="176"/>
    </row>
    <row r="17" spans="1:8" s="190" customFormat="1" ht="30">
      <c r="A17" s="115"/>
      <c r="B17" s="115"/>
      <c r="C17" s="115"/>
      <c r="D17" s="219" t="s">
        <v>194</v>
      </c>
      <c r="E17" s="116" t="s">
        <v>195</v>
      </c>
      <c r="F17" s="117">
        <v>105000</v>
      </c>
      <c r="G17" s="117">
        <v>96699</v>
      </c>
      <c r="H17" s="176"/>
    </row>
    <row r="18" spans="1:8" ht="32.25" customHeight="1">
      <c r="A18" s="115"/>
      <c r="B18" s="115"/>
      <c r="C18" s="115"/>
      <c r="D18" s="220" t="s">
        <v>196</v>
      </c>
      <c r="E18" s="116" t="s">
        <v>184</v>
      </c>
      <c r="F18" s="117">
        <v>251338</v>
      </c>
      <c r="G18" s="117">
        <v>247382</v>
      </c>
      <c r="H18" s="176"/>
    </row>
    <row r="19" spans="1:8" ht="32.25" customHeight="1">
      <c r="A19" s="115"/>
      <c r="B19" s="115"/>
      <c r="C19" s="115"/>
      <c r="D19" s="220" t="s">
        <v>147</v>
      </c>
      <c r="E19" s="116" t="s">
        <v>148</v>
      </c>
      <c r="F19" s="117">
        <v>5000</v>
      </c>
      <c r="G19" s="117">
        <v>0</v>
      </c>
      <c r="H19" s="176"/>
    </row>
    <row r="20" spans="1:8" ht="23.25" customHeight="1">
      <c r="A20" s="115"/>
      <c r="B20" s="115"/>
      <c r="C20" s="115"/>
      <c r="D20" s="220" t="s">
        <v>306</v>
      </c>
      <c r="E20" s="116" t="s">
        <v>191</v>
      </c>
      <c r="F20" s="117">
        <v>6133484</v>
      </c>
      <c r="G20" s="117">
        <v>4661524</v>
      </c>
      <c r="H20" s="176"/>
    </row>
    <row r="21" spans="1:8" ht="35.25" customHeight="1">
      <c r="A21" s="115"/>
      <c r="B21" s="115"/>
      <c r="C21" s="115"/>
      <c r="D21" s="220" t="s">
        <v>226</v>
      </c>
      <c r="E21" s="116" t="s">
        <v>187</v>
      </c>
      <c r="F21" s="117">
        <v>21620254</v>
      </c>
      <c r="G21" s="117">
        <v>21089217</v>
      </c>
      <c r="H21" s="176"/>
    </row>
    <row r="22" spans="1:8" s="190" customFormat="1" ht="45">
      <c r="A22" s="115"/>
      <c r="B22" s="115"/>
      <c r="C22" s="115"/>
      <c r="D22" s="219" t="s">
        <v>441</v>
      </c>
      <c r="E22" s="116" t="s">
        <v>188</v>
      </c>
      <c r="F22" s="117">
        <v>347500</v>
      </c>
      <c r="G22" s="117">
        <v>74441</v>
      </c>
      <c r="H22" s="176"/>
    </row>
    <row r="23" spans="1:8" ht="18.75" customHeight="1">
      <c r="A23" s="118" t="s">
        <v>241</v>
      </c>
      <c r="B23" s="118"/>
      <c r="C23" s="118"/>
      <c r="D23" s="218"/>
      <c r="E23" s="126" t="s">
        <v>244</v>
      </c>
      <c r="F23" s="120">
        <f>F24</f>
        <v>6000</v>
      </c>
      <c r="G23" s="120">
        <f>G24</f>
        <v>5373</v>
      </c>
      <c r="H23" s="224">
        <f>G23/F23%</f>
        <v>89.55</v>
      </c>
    </row>
    <row r="24" spans="1:8" ht="30" customHeight="1">
      <c r="A24" s="115"/>
      <c r="B24" s="115" t="s">
        <v>242</v>
      </c>
      <c r="C24" s="115"/>
      <c r="D24" s="219"/>
      <c r="E24" s="116" t="s">
        <v>245</v>
      </c>
      <c r="F24" s="117">
        <f>F25</f>
        <v>6000</v>
      </c>
      <c r="G24" s="117">
        <f>G25</f>
        <v>5373</v>
      </c>
      <c r="H24" s="176"/>
    </row>
    <row r="25" spans="1:8" ht="18.75" customHeight="1">
      <c r="A25" s="115"/>
      <c r="B25" s="115"/>
      <c r="C25" s="115"/>
      <c r="D25" s="219" t="s">
        <v>243</v>
      </c>
      <c r="E25" s="116" t="s">
        <v>185</v>
      </c>
      <c r="F25" s="117">
        <v>6000</v>
      </c>
      <c r="G25" s="117">
        <v>5373</v>
      </c>
      <c r="H25" s="176"/>
    </row>
    <row r="26" spans="1:8" ht="31.5">
      <c r="A26" s="161" t="s">
        <v>11</v>
      </c>
      <c r="B26" s="161"/>
      <c r="C26" s="161"/>
      <c r="D26" s="217"/>
      <c r="E26" s="126" t="s">
        <v>13</v>
      </c>
      <c r="F26" s="125">
        <f>F27</f>
        <v>1050754</v>
      </c>
      <c r="G26" s="125">
        <f>G27</f>
        <v>447482</v>
      </c>
      <c r="H26" s="113">
        <f>G26/F26%</f>
        <v>42.58675198952371</v>
      </c>
    </row>
    <row r="27" spans="1:8" ht="30">
      <c r="A27" s="160"/>
      <c r="B27" s="115" t="s">
        <v>12</v>
      </c>
      <c r="C27" s="115"/>
      <c r="D27" s="216"/>
      <c r="E27" s="116" t="s">
        <v>14</v>
      </c>
      <c r="F27" s="117">
        <f>F29+F28</f>
        <v>1050754</v>
      </c>
      <c r="G27" s="117">
        <f>G29+G28</f>
        <v>447482</v>
      </c>
      <c r="H27" s="176"/>
    </row>
    <row r="28" spans="1:8" ht="30">
      <c r="A28" s="160"/>
      <c r="B28" s="115"/>
      <c r="C28" s="115"/>
      <c r="D28" s="216">
        <v>3030</v>
      </c>
      <c r="E28" s="116" t="s">
        <v>262</v>
      </c>
      <c r="F28" s="117">
        <v>30580</v>
      </c>
      <c r="G28" s="117">
        <v>30580</v>
      </c>
      <c r="H28" s="177"/>
    </row>
    <row r="29" spans="1:8" ht="21.75" customHeight="1">
      <c r="A29" s="160"/>
      <c r="B29" s="115"/>
      <c r="C29" s="115"/>
      <c r="D29" s="221" t="s">
        <v>246</v>
      </c>
      <c r="E29" s="116" t="s">
        <v>185</v>
      </c>
      <c r="F29" s="117">
        <v>1020174</v>
      </c>
      <c r="G29" s="117">
        <v>416902</v>
      </c>
      <c r="H29" s="177"/>
    </row>
    <row r="30" spans="1:8" ht="32.25" customHeight="1">
      <c r="A30" s="122" t="s">
        <v>15</v>
      </c>
      <c r="B30" s="122"/>
      <c r="C30" s="122"/>
      <c r="D30" s="217"/>
      <c r="E30" s="124" t="s">
        <v>16</v>
      </c>
      <c r="F30" s="125">
        <f>F31+F39+F41</f>
        <v>6158918</v>
      </c>
      <c r="G30" s="125">
        <f>G31+G39+G41</f>
        <v>5963074</v>
      </c>
      <c r="H30" s="164">
        <f>G30/F30%</f>
        <v>96.82015574813627</v>
      </c>
    </row>
    <row r="31" spans="1:8" ht="48.75" customHeight="1">
      <c r="A31" s="115"/>
      <c r="B31" s="115" t="s">
        <v>141</v>
      </c>
      <c r="C31" s="115"/>
      <c r="D31" s="216"/>
      <c r="E31" s="116" t="s">
        <v>146</v>
      </c>
      <c r="F31" s="117">
        <f>F32+F33+F34+F35+F36+F37+F38</f>
        <v>5462307</v>
      </c>
      <c r="G31" s="117">
        <f>G32+G33+G34+G35+G36+G37+G38</f>
        <v>5269174</v>
      </c>
      <c r="H31" s="177"/>
    </row>
    <row r="32" spans="1:8" ht="30">
      <c r="A32" s="115"/>
      <c r="B32" s="115"/>
      <c r="C32" s="115"/>
      <c r="D32" s="216">
        <v>3020</v>
      </c>
      <c r="E32" s="116" t="s">
        <v>261</v>
      </c>
      <c r="F32" s="117">
        <v>8000</v>
      </c>
      <c r="G32" s="117">
        <v>7661</v>
      </c>
      <c r="H32" s="176"/>
    </row>
    <row r="33" spans="1:8" ht="32.25" customHeight="1">
      <c r="A33" s="115"/>
      <c r="B33" s="115"/>
      <c r="C33" s="115"/>
      <c r="D33" s="219" t="s">
        <v>192</v>
      </c>
      <c r="E33" s="116" t="s">
        <v>181</v>
      </c>
      <c r="F33" s="117">
        <v>3025000</v>
      </c>
      <c r="G33" s="117">
        <v>2954601</v>
      </c>
      <c r="H33" s="177"/>
    </row>
    <row r="34" spans="1:8" ht="32.25" customHeight="1">
      <c r="A34" s="115"/>
      <c r="B34" s="115"/>
      <c r="C34" s="115"/>
      <c r="D34" s="219" t="s">
        <v>194</v>
      </c>
      <c r="E34" s="116" t="s">
        <v>195</v>
      </c>
      <c r="F34" s="117">
        <v>211500</v>
      </c>
      <c r="G34" s="117">
        <v>211455</v>
      </c>
      <c r="H34" s="177"/>
    </row>
    <row r="35" spans="1:8" s="190" customFormat="1" ht="24.75" customHeight="1">
      <c r="A35" s="115"/>
      <c r="B35" s="115"/>
      <c r="C35" s="115"/>
      <c r="D35" s="220" t="s">
        <v>196</v>
      </c>
      <c r="E35" s="116" t="s">
        <v>184</v>
      </c>
      <c r="F35" s="117">
        <v>569149</v>
      </c>
      <c r="G35" s="117">
        <v>560241</v>
      </c>
      <c r="H35" s="176"/>
    </row>
    <row r="36" spans="1:8" ht="28.5" customHeight="1">
      <c r="A36" s="115"/>
      <c r="B36" s="115"/>
      <c r="C36" s="115"/>
      <c r="D36" s="216">
        <v>4170</v>
      </c>
      <c r="E36" s="116" t="s">
        <v>148</v>
      </c>
      <c r="F36" s="117">
        <v>125851</v>
      </c>
      <c r="G36" s="117">
        <v>121069</v>
      </c>
      <c r="H36" s="177"/>
    </row>
    <row r="37" spans="1:8" s="190" customFormat="1" ht="41.25" customHeight="1">
      <c r="A37" s="115"/>
      <c r="B37" s="115"/>
      <c r="C37" s="115"/>
      <c r="D37" s="221" t="s">
        <v>307</v>
      </c>
      <c r="E37" s="116" t="s">
        <v>185</v>
      </c>
      <c r="F37" s="117">
        <v>1497807</v>
      </c>
      <c r="G37" s="117">
        <v>1389444</v>
      </c>
      <c r="H37" s="177"/>
    </row>
    <row r="38" spans="1:8" ht="48.75" customHeight="1">
      <c r="A38" s="115"/>
      <c r="B38" s="115"/>
      <c r="C38" s="115"/>
      <c r="D38" s="216">
        <v>6060</v>
      </c>
      <c r="E38" s="116" t="s">
        <v>188</v>
      </c>
      <c r="F38" s="117">
        <v>25000</v>
      </c>
      <c r="G38" s="117">
        <v>24703</v>
      </c>
      <c r="H38" s="177"/>
    </row>
    <row r="39" spans="1:8" ht="48.75" customHeight="1">
      <c r="A39" s="115"/>
      <c r="B39" s="115" t="s">
        <v>17</v>
      </c>
      <c r="C39" s="115"/>
      <c r="D39" s="216"/>
      <c r="E39" s="116" t="s">
        <v>18</v>
      </c>
      <c r="F39" s="117">
        <f>F40</f>
        <v>76500</v>
      </c>
      <c r="G39" s="117">
        <f>G40</f>
        <v>76500</v>
      </c>
      <c r="H39" s="177"/>
    </row>
    <row r="40" spans="1:8" ht="21" customHeight="1">
      <c r="A40" s="115"/>
      <c r="B40" s="115"/>
      <c r="C40" s="115"/>
      <c r="D40" s="216">
        <v>4300</v>
      </c>
      <c r="E40" s="116" t="s">
        <v>185</v>
      </c>
      <c r="F40" s="117">
        <v>76500</v>
      </c>
      <c r="G40" s="117">
        <v>76500</v>
      </c>
      <c r="H40" s="177"/>
    </row>
    <row r="41" spans="1:8" ht="24" customHeight="1">
      <c r="A41" s="115"/>
      <c r="B41" s="115" t="s">
        <v>21</v>
      </c>
      <c r="C41" s="115"/>
      <c r="D41" s="216"/>
      <c r="E41" s="178" t="s">
        <v>22</v>
      </c>
      <c r="F41" s="117">
        <f>F42+F43+F44+F45+F46</f>
        <v>620111</v>
      </c>
      <c r="G41" s="117">
        <f>G42+G43+G44+G45+G46</f>
        <v>617400</v>
      </c>
      <c r="H41" s="177"/>
    </row>
    <row r="42" spans="1:8" ht="45.75" customHeight="1">
      <c r="A42" s="115"/>
      <c r="B42" s="115"/>
      <c r="C42" s="115"/>
      <c r="D42" s="216">
        <v>3020</v>
      </c>
      <c r="E42" s="116" t="s">
        <v>261</v>
      </c>
      <c r="F42" s="117">
        <v>1000</v>
      </c>
      <c r="G42" s="117">
        <v>852</v>
      </c>
      <c r="H42" s="177"/>
    </row>
    <row r="43" spans="1:8" ht="27" customHeight="1">
      <c r="A43" s="115"/>
      <c r="B43" s="115"/>
      <c r="C43" s="115"/>
      <c r="D43" s="220" t="s">
        <v>197</v>
      </c>
      <c r="E43" s="116" t="s">
        <v>181</v>
      </c>
      <c r="F43" s="117">
        <v>415944</v>
      </c>
      <c r="G43" s="117">
        <v>414948</v>
      </c>
      <c r="H43" s="177"/>
    </row>
    <row r="44" spans="1:8" ht="30.75" customHeight="1">
      <c r="A44" s="115"/>
      <c r="B44" s="115"/>
      <c r="C44" s="115"/>
      <c r="D44" s="220" t="s">
        <v>194</v>
      </c>
      <c r="E44" s="116" t="s">
        <v>195</v>
      </c>
      <c r="F44" s="117">
        <v>30282</v>
      </c>
      <c r="G44" s="117">
        <v>30282</v>
      </c>
      <c r="H44" s="177"/>
    </row>
    <row r="45" spans="1:8" ht="36.75" customHeight="1">
      <c r="A45" s="115"/>
      <c r="B45" s="115"/>
      <c r="C45" s="115"/>
      <c r="D45" s="220" t="s">
        <v>248</v>
      </c>
      <c r="E45" s="116" t="s">
        <v>184</v>
      </c>
      <c r="F45" s="117">
        <v>84834</v>
      </c>
      <c r="G45" s="117">
        <v>83821</v>
      </c>
      <c r="H45" s="177"/>
    </row>
    <row r="46" spans="1:8" ht="26.25" customHeight="1">
      <c r="A46" s="115"/>
      <c r="B46" s="115"/>
      <c r="C46" s="115"/>
      <c r="D46" s="221" t="s">
        <v>442</v>
      </c>
      <c r="E46" s="178" t="s">
        <v>185</v>
      </c>
      <c r="F46" s="117">
        <v>88051</v>
      </c>
      <c r="G46" s="117">
        <v>87497</v>
      </c>
      <c r="H46" s="177"/>
    </row>
    <row r="47" spans="1:8" ht="30.75" customHeight="1">
      <c r="A47" s="122" t="s">
        <v>23</v>
      </c>
      <c r="B47" s="122"/>
      <c r="C47" s="122"/>
      <c r="D47" s="217"/>
      <c r="E47" s="126" t="s">
        <v>24</v>
      </c>
      <c r="F47" s="125">
        <f>F48+F56+F52+F68+F75+F72</f>
        <v>13709628</v>
      </c>
      <c r="G47" s="125">
        <f>G48+G52+G56+G68+G75+G72</f>
        <v>12524524</v>
      </c>
      <c r="H47" s="164">
        <f>G47/F47%</f>
        <v>91.35568083977188</v>
      </c>
    </row>
    <row r="48" spans="1:8" ht="23.25" customHeight="1">
      <c r="A48" s="115"/>
      <c r="B48" s="115" t="s">
        <v>25</v>
      </c>
      <c r="C48" s="115"/>
      <c r="D48" s="216"/>
      <c r="E48" s="178" t="s">
        <v>85</v>
      </c>
      <c r="F48" s="117">
        <f>F49+F50+F51</f>
        <v>216423</v>
      </c>
      <c r="G48" s="117">
        <f>G49+G50+G51</f>
        <v>216423</v>
      </c>
      <c r="H48" s="177"/>
    </row>
    <row r="49" spans="1:8" ht="36.75" customHeight="1">
      <c r="A49" s="115"/>
      <c r="B49" s="115"/>
      <c r="C49" s="115"/>
      <c r="D49" s="220" t="s">
        <v>227</v>
      </c>
      <c r="E49" s="116" t="s">
        <v>181</v>
      </c>
      <c r="F49" s="117">
        <v>168204</v>
      </c>
      <c r="G49" s="117">
        <v>168204</v>
      </c>
      <c r="H49" s="177"/>
    </row>
    <row r="50" spans="1:8" s="190" customFormat="1" ht="28.5" customHeight="1">
      <c r="A50" s="115"/>
      <c r="B50" s="115"/>
      <c r="C50" s="115"/>
      <c r="D50" s="220" t="s">
        <v>194</v>
      </c>
      <c r="E50" s="116" t="s">
        <v>195</v>
      </c>
      <c r="F50" s="117">
        <v>15680</v>
      </c>
      <c r="G50" s="117">
        <v>15680</v>
      </c>
      <c r="H50" s="177"/>
    </row>
    <row r="51" spans="1:8" ht="37.5" customHeight="1">
      <c r="A51" s="115"/>
      <c r="B51" s="115"/>
      <c r="C51" s="115"/>
      <c r="D51" s="220" t="s">
        <v>196</v>
      </c>
      <c r="E51" s="116" t="s">
        <v>184</v>
      </c>
      <c r="F51" s="117">
        <v>32539</v>
      </c>
      <c r="G51" s="117">
        <v>32539</v>
      </c>
      <c r="H51" s="177"/>
    </row>
    <row r="52" spans="1:8" s="190" customFormat="1" ht="25.5" customHeight="1">
      <c r="A52" s="115"/>
      <c r="B52" s="115" t="s">
        <v>86</v>
      </c>
      <c r="C52" s="115"/>
      <c r="D52" s="216"/>
      <c r="E52" s="178" t="s">
        <v>87</v>
      </c>
      <c r="F52" s="117">
        <f>F53+F54+F55</f>
        <v>598080</v>
      </c>
      <c r="G52" s="117">
        <f>G53+G54+G55</f>
        <v>572255</v>
      </c>
      <c r="H52" s="177"/>
    </row>
    <row r="53" spans="1:8" s="190" customFormat="1" ht="30">
      <c r="A53" s="115"/>
      <c r="B53" s="115"/>
      <c r="C53" s="115"/>
      <c r="D53" s="216">
        <v>3030</v>
      </c>
      <c r="E53" s="116" t="s">
        <v>262</v>
      </c>
      <c r="F53" s="117">
        <v>551180</v>
      </c>
      <c r="G53" s="117">
        <v>538028</v>
      </c>
      <c r="H53" s="177"/>
    </row>
    <row r="54" spans="1:8" ht="29.25" customHeight="1">
      <c r="A54" s="115"/>
      <c r="B54" s="115"/>
      <c r="C54" s="115"/>
      <c r="D54" s="216">
        <v>4170</v>
      </c>
      <c r="E54" s="116" t="s">
        <v>148</v>
      </c>
      <c r="F54" s="117">
        <v>500</v>
      </c>
      <c r="G54" s="117">
        <v>0</v>
      </c>
      <c r="H54" s="177"/>
    </row>
    <row r="55" spans="1:8" ht="28.5" customHeight="1">
      <c r="A55" s="115"/>
      <c r="B55" s="115"/>
      <c r="C55" s="115"/>
      <c r="D55" s="221" t="s">
        <v>309</v>
      </c>
      <c r="E55" s="178" t="s">
        <v>185</v>
      </c>
      <c r="F55" s="117">
        <v>46400</v>
      </c>
      <c r="G55" s="117">
        <v>34227</v>
      </c>
      <c r="H55" s="177"/>
    </row>
    <row r="56" spans="1:9" ht="15.75">
      <c r="A56" s="115"/>
      <c r="B56" s="115" t="s">
        <v>64</v>
      </c>
      <c r="C56" s="115"/>
      <c r="D56" s="216"/>
      <c r="E56" s="178" t="s">
        <v>77</v>
      </c>
      <c r="F56" s="117">
        <f>F57+F58+F59+F60+F61+F62+F63+F64+F65+F66+F67</f>
        <v>11069119</v>
      </c>
      <c r="G56" s="117">
        <f>G57+G58+G59+G60+G61+G62+G63+G64+G65+G66+G67</f>
        <v>10321131</v>
      </c>
      <c r="H56" s="177"/>
      <c r="I56" s="246"/>
    </row>
    <row r="57" spans="1:8" ht="50.25" customHeight="1">
      <c r="A57" s="115"/>
      <c r="B57" s="115"/>
      <c r="C57" s="115"/>
      <c r="D57" s="216">
        <v>3020</v>
      </c>
      <c r="E57" s="116" t="s">
        <v>261</v>
      </c>
      <c r="F57" s="117">
        <v>7000</v>
      </c>
      <c r="G57" s="117">
        <v>5566</v>
      </c>
      <c r="H57" s="177"/>
    </row>
    <row r="58" spans="1:8" ht="24" customHeight="1">
      <c r="A58" s="115"/>
      <c r="B58" s="115"/>
      <c r="C58" s="115"/>
      <c r="D58" s="216">
        <v>3050</v>
      </c>
      <c r="E58" s="116" t="s">
        <v>263</v>
      </c>
      <c r="F58" s="117">
        <v>75558</v>
      </c>
      <c r="G58" s="117">
        <v>75284</v>
      </c>
      <c r="H58" s="177"/>
    </row>
    <row r="59" spans="1:8" ht="30">
      <c r="A59" s="115"/>
      <c r="B59" s="115"/>
      <c r="C59" s="115"/>
      <c r="D59" s="220" t="s">
        <v>192</v>
      </c>
      <c r="E59" s="116" t="s">
        <v>181</v>
      </c>
      <c r="F59" s="117">
        <v>5952855</v>
      </c>
      <c r="G59" s="117">
        <v>5908621</v>
      </c>
      <c r="H59" s="177"/>
    </row>
    <row r="60" spans="1:8" ht="42" customHeight="1">
      <c r="A60" s="115"/>
      <c r="B60" s="115"/>
      <c r="C60" s="115"/>
      <c r="D60" s="220" t="s">
        <v>194</v>
      </c>
      <c r="E60" s="116" t="s">
        <v>195</v>
      </c>
      <c r="F60" s="117">
        <v>427450</v>
      </c>
      <c r="G60" s="117">
        <v>426868</v>
      </c>
      <c r="H60" s="177"/>
    </row>
    <row r="61" spans="1:8" ht="31.5" customHeight="1">
      <c r="A61" s="115"/>
      <c r="B61" s="115"/>
      <c r="C61" s="115"/>
      <c r="D61" s="220" t="s">
        <v>196</v>
      </c>
      <c r="E61" s="116" t="s">
        <v>184</v>
      </c>
      <c r="F61" s="117">
        <v>1123312</v>
      </c>
      <c r="G61" s="117">
        <v>1110170</v>
      </c>
      <c r="H61" s="177"/>
    </row>
    <row r="62" spans="1:8" ht="33" customHeight="1">
      <c r="A62" s="115"/>
      <c r="B62" s="115"/>
      <c r="C62" s="115"/>
      <c r="D62" s="216">
        <v>4170</v>
      </c>
      <c r="E62" s="116" t="s">
        <v>148</v>
      </c>
      <c r="F62" s="117">
        <v>26000</v>
      </c>
      <c r="G62" s="117">
        <v>16700</v>
      </c>
      <c r="H62" s="177"/>
    </row>
    <row r="63" spans="1:8" ht="25.5">
      <c r="A63" s="115"/>
      <c r="B63" s="115"/>
      <c r="C63" s="115"/>
      <c r="D63" s="221" t="s">
        <v>443</v>
      </c>
      <c r="E63" s="178" t="s">
        <v>185</v>
      </c>
      <c r="F63" s="117">
        <v>2808088</v>
      </c>
      <c r="G63" s="117">
        <v>2183295</v>
      </c>
      <c r="H63" s="177"/>
    </row>
    <row r="64" spans="1:8" ht="127.5" customHeight="1">
      <c r="A64" s="115"/>
      <c r="B64" s="115"/>
      <c r="C64" s="115"/>
      <c r="D64" s="221">
        <v>4567</v>
      </c>
      <c r="E64" s="116" t="s">
        <v>412</v>
      </c>
      <c r="F64" s="117">
        <v>19957</v>
      </c>
      <c r="G64" s="117">
        <v>15710</v>
      </c>
      <c r="H64" s="177"/>
    </row>
    <row r="65" spans="1:8" ht="51.75" customHeight="1">
      <c r="A65" s="115"/>
      <c r="B65" s="115"/>
      <c r="C65" s="115"/>
      <c r="D65" s="221">
        <v>6060</v>
      </c>
      <c r="E65" s="116" t="s">
        <v>188</v>
      </c>
      <c r="F65" s="117">
        <v>110000</v>
      </c>
      <c r="G65" s="117">
        <v>76052</v>
      </c>
      <c r="H65" s="177"/>
    </row>
    <row r="66" spans="1:8" ht="100.5" customHeight="1">
      <c r="A66" s="115"/>
      <c r="B66" s="115"/>
      <c r="C66" s="115"/>
      <c r="D66" s="216">
        <v>6617</v>
      </c>
      <c r="E66" s="116" t="s">
        <v>264</v>
      </c>
      <c r="F66" s="117">
        <v>443556</v>
      </c>
      <c r="G66" s="117">
        <v>443556</v>
      </c>
      <c r="H66" s="177"/>
    </row>
    <row r="67" spans="1:8" ht="160.5" customHeight="1">
      <c r="A67" s="115"/>
      <c r="B67" s="115"/>
      <c r="C67" s="115"/>
      <c r="D67" s="216">
        <v>6667</v>
      </c>
      <c r="E67" s="116" t="s">
        <v>305</v>
      </c>
      <c r="F67" s="117">
        <v>75343</v>
      </c>
      <c r="G67" s="117">
        <v>59309</v>
      </c>
      <c r="H67" s="177"/>
    </row>
    <row r="68" spans="1:8" ht="38.25" customHeight="1">
      <c r="A68" s="115"/>
      <c r="B68" s="115" t="s">
        <v>27</v>
      </c>
      <c r="C68" s="115"/>
      <c r="D68" s="216"/>
      <c r="E68" s="178" t="s">
        <v>28</v>
      </c>
      <c r="F68" s="117">
        <f>F69+F70+F71</f>
        <v>41630</v>
      </c>
      <c r="G68" s="117">
        <f>G69+G70+G71</f>
        <v>41629</v>
      </c>
      <c r="H68" s="177"/>
    </row>
    <row r="69" spans="1:8" s="190" customFormat="1" ht="15.75">
      <c r="A69" s="115"/>
      <c r="B69" s="115"/>
      <c r="C69" s="115"/>
      <c r="D69" s="220" t="s">
        <v>196</v>
      </c>
      <c r="E69" s="116" t="s">
        <v>184</v>
      </c>
      <c r="F69" s="117">
        <v>2216</v>
      </c>
      <c r="G69" s="117">
        <v>2216</v>
      </c>
      <c r="H69" s="177"/>
    </row>
    <row r="70" spans="1:8" ht="24" customHeight="1">
      <c r="A70" s="115"/>
      <c r="B70" s="115"/>
      <c r="C70" s="115"/>
      <c r="D70" s="216">
        <v>4170</v>
      </c>
      <c r="E70" s="116" t="s">
        <v>148</v>
      </c>
      <c r="F70" s="117">
        <v>22080</v>
      </c>
      <c r="G70" s="117">
        <v>22080</v>
      </c>
      <c r="H70" s="177"/>
    </row>
    <row r="71" spans="1:8" ht="30.75" customHeight="1">
      <c r="A71" s="115"/>
      <c r="B71" s="115"/>
      <c r="C71" s="115"/>
      <c r="D71" s="221" t="s">
        <v>413</v>
      </c>
      <c r="E71" s="178" t="s">
        <v>185</v>
      </c>
      <c r="F71" s="117">
        <v>17334</v>
      </c>
      <c r="G71" s="117">
        <v>17333</v>
      </c>
      <c r="H71" s="177"/>
    </row>
    <row r="72" spans="1:8" ht="32.25" customHeight="1">
      <c r="A72" s="115"/>
      <c r="B72" s="115" t="s">
        <v>220</v>
      </c>
      <c r="C72" s="115"/>
      <c r="D72" s="221"/>
      <c r="E72" s="116" t="s">
        <v>221</v>
      </c>
      <c r="F72" s="117">
        <f>F73+F74</f>
        <v>180000</v>
      </c>
      <c r="G72" s="117">
        <f>G73+G74</f>
        <v>175302</v>
      </c>
      <c r="H72" s="177"/>
    </row>
    <row r="73" spans="1:8" ht="30" customHeight="1">
      <c r="A73" s="115"/>
      <c r="B73" s="115"/>
      <c r="C73" s="115"/>
      <c r="D73" s="221">
        <v>4170</v>
      </c>
      <c r="E73" s="116" t="s">
        <v>148</v>
      </c>
      <c r="F73" s="117">
        <v>5000</v>
      </c>
      <c r="G73" s="117">
        <v>4998</v>
      </c>
      <c r="H73" s="177"/>
    </row>
    <row r="74" spans="1:8" ht="30" customHeight="1">
      <c r="A74" s="115"/>
      <c r="B74" s="115"/>
      <c r="C74" s="115"/>
      <c r="D74" s="221" t="s">
        <v>308</v>
      </c>
      <c r="E74" s="178" t="s">
        <v>185</v>
      </c>
      <c r="F74" s="117">
        <v>175000</v>
      </c>
      <c r="G74" s="117">
        <v>170304</v>
      </c>
      <c r="H74" s="177"/>
    </row>
    <row r="75" spans="1:8" ht="20.25" customHeight="1">
      <c r="A75" s="115"/>
      <c r="B75" s="115" t="s">
        <v>88</v>
      </c>
      <c r="C75" s="115"/>
      <c r="D75" s="216"/>
      <c r="E75" s="178" t="s">
        <v>46</v>
      </c>
      <c r="F75" s="117">
        <f>F77+F76</f>
        <v>1604376</v>
      </c>
      <c r="G75" s="117">
        <f>G77+G76</f>
        <v>1197784</v>
      </c>
      <c r="H75" s="177"/>
    </row>
    <row r="76" spans="1:8" ht="24.75" customHeight="1">
      <c r="A76" s="115"/>
      <c r="B76" s="115"/>
      <c r="C76" s="115"/>
      <c r="D76" s="221">
        <v>4170</v>
      </c>
      <c r="E76" s="116" t="s">
        <v>148</v>
      </c>
      <c r="F76" s="117">
        <v>6000</v>
      </c>
      <c r="G76" s="117">
        <v>750</v>
      </c>
      <c r="H76" s="177"/>
    </row>
    <row r="77" spans="1:8" ht="22.5" customHeight="1">
      <c r="A77" s="115"/>
      <c r="B77" s="115"/>
      <c r="C77" s="115"/>
      <c r="D77" s="221" t="s">
        <v>414</v>
      </c>
      <c r="E77" s="178" t="s">
        <v>185</v>
      </c>
      <c r="F77" s="117">
        <v>1598376</v>
      </c>
      <c r="G77" s="117">
        <v>1197034</v>
      </c>
      <c r="H77" s="177"/>
    </row>
    <row r="78" spans="1:8" s="190" customFormat="1" ht="21.75" customHeight="1">
      <c r="A78" s="122" t="s">
        <v>109</v>
      </c>
      <c r="B78" s="122"/>
      <c r="C78" s="122"/>
      <c r="D78" s="217"/>
      <c r="E78" s="124" t="s">
        <v>110</v>
      </c>
      <c r="F78" s="125">
        <f>F79</f>
        <v>1000</v>
      </c>
      <c r="G78" s="125">
        <f>G79</f>
        <v>1000</v>
      </c>
      <c r="H78" s="177">
        <f>G78/F78%</f>
        <v>100</v>
      </c>
    </row>
    <row r="79" spans="1:8" ht="23.25" customHeight="1">
      <c r="A79" s="115"/>
      <c r="B79" s="115" t="s">
        <v>111</v>
      </c>
      <c r="C79" s="115"/>
      <c r="D79" s="216"/>
      <c r="E79" s="116" t="s">
        <v>112</v>
      </c>
      <c r="F79" s="117">
        <f>F80</f>
        <v>1000</v>
      </c>
      <c r="G79" s="117">
        <f>G80</f>
        <v>1000</v>
      </c>
      <c r="H79" s="177"/>
    </row>
    <row r="80" spans="1:8" s="190" customFormat="1" ht="21" customHeight="1">
      <c r="A80" s="115"/>
      <c r="B80" s="115"/>
      <c r="C80" s="115"/>
      <c r="D80" s="216">
        <v>4210</v>
      </c>
      <c r="E80" s="116" t="s">
        <v>185</v>
      </c>
      <c r="F80" s="117">
        <v>1000</v>
      </c>
      <c r="G80" s="117">
        <v>1000</v>
      </c>
      <c r="H80" s="177"/>
    </row>
    <row r="81" spans="1:8" s="190" customFormat="1" ht="46.5" customHeight="1">
      <c r="A81" s="122" t="s">
        <v>113</v>
      </c>
      <c r="B81" s="122"/>
      <c r="C81" s="122"/>
      <c r="D81" s="217"/>
      <c r="E81" s="126" t="s">
        <v>114</v>
      </c>
      <c r="F81" s="125">
        <f>F86+F82+F84</f>
        <v>48200</v>
      </c>
      <c r="G81" s="125">
        <f>G86+G82+G84</f>
        <v>45282</v>
      </c>
      <c r="H81" s="164">
        <f>G81/F81%</f>
        <v>93.9460580912863</v>
      </c>
    </row>
    <row r="82" spans="1:8" ht="19.5" customHeight="1">
      <c r="A82" s="115"/>
      <c r="B82" s="115" t="s">
        <v>203</v>
      </c>
      <c r="C82" s="115"/>
      <c r="D82" s="216"/>
      <c r="E82" s="116" t="s">
        <v>204</v>
      </c>
      <c r="F82" s="117">
        <f>F83</f>
        <v>3000</v>
      </c>
      <c r="G82" s="117">
        <f>G83</f>
        <v>2996</v>
      </c>
      <c r="H82" s="177"/>
    </row>
    <row r="83" spans="1:8" ht="19.5" customHeight="1">
      <c r="A83" s="115"/>
      <c r="B83" s="115"/>
      <c r="C83" s="115"/>
      <c r="D83" s="216">
        <v>4210</v>
      </c>
      <c r="E83" s="116" t="s">
        <v>185</v>
      </c>
      <c r="F83" s="117">
        <v>3000</v>
      </c>
      <c r="G83" s="117">
        <v>2996</v>
      </c>
      <c r="H83" s="177"/>
    </row>
    <row r="84" spans="1:8" ht="19.5" customHeight="1">
      <c r="A84" s="115"/>
      <c r="B84" s="115" t="s">
        <v>223</v>
      </c>
      <c r="C84" s="115"/>
      <c r="D84" s="216"/>
      <c r="E84" s="116" t="s">
        <v>224</v>
      </c>
      <c r="F84" s="117">
        <f>F85</f>
        <v>6200</v>
      </c>
      <c r="G84" s="117">
        <f>G85</f>
        <v>3306</v>
      </c>
      <c r="H84" s="177"/>
    </row>
    <row r="85" spans="1:8" ht="15.75">
      <c r="A85" s="115"/>
      <c r="B85" s="115"/>
      <c r="C85" s="115"/>
      <c r="D85" s="221" t="s">
        <v>310</v>
      </c>
      <c r="E85" s="116" t="s">
        <v>185</v>
      </c>
      <c r="F85" s="117">
        <v>6200</v>
      </c>
      <c r="G85" s="117">
        <v>3306</v>
      </c>
      <c r="H85" s="177"/>
    </row>
    <row r="86" spans="1:8" ht="15.75">
      <c r="A86" s="115"/>
      <c r="B86" s="115" t="s">
        <v>133</v>
      </c>
      <c r="C86" s="115"/>
      <c r="D86" s="216"/>
      <c r="E86" s="116" t="s">
        <v>46</v>
      </c>
      <c r="F86" s="117">
        <f>F87</f>
        <v>39000</v>
      </c>
      <c r="G86" s="117">
        <f>G87</f>
        <v>38980</v>
      </c>
      <c r="H86" s="177"/>
    </row>
    <row r="87" spans="1:8" ht="15.75">
      <c r="A87" s="115"/>
      <c r="B87" s="115"/>
      <c r="C87" s="115"/>
      <c r="D87" s="216" t="s">
        <v>265</v>
      </c>
      <c r="E87" s="116" t="s">
        <v>185</v>
      </c>
      <c r="F87" s="117">
        <v>39000</v>
      </c>
      <c r="G87" s="117">
        <v>38980</v>
      </c>
      <c r="H87" s="177"/>
    </row>
    <row r="88" spans="1:8" ht="30" customHeight="1">
      <c r="A88" s="122" t="s">
        <v>95</v>
      </c>
      <c r="B88" s="122"/>
      <c r="C88" s="122"/>
      <c r="D88" s="217"/>
      <c r="E88" s="126" t="s">
        <v>177</v>
      </c>
      <c r="F88" s="125">
        <f>F89</f>
        <v>1780000</v>
      </c>
      <c r="G88" s="125">
        <f>G89</f>
        <v>1746298</v>
      </c>
      <c r="H88" s="164">
        <f>G88/F88%</f>
        <v>98.10662921348315</v>
      </c>
    </row>
    <row r="89" spans="1:8" ht="66" customHeight="1">
      <c r="A89" s="115"/>
      <c r="B89" s="115" t="s">
        <v>96</v>
      </c>
      <c r="C89" s="115"/>
      <c r="D89" s="216"/>
      <c r="E89" s="116" t="s">
        <v>97</v>
      </c>
      <c r="F89" s="117">
        <f>F90</f>
        <v>1780000</v>
      </c>
      <c r="G89" s="117">
        <f>G90</f>
        <v>1746298</v>
      </c>
      <c r="H89" s="177"/>
    </row>
    <row r="90" spans="1:8" ht="79.5" customHeight="1">
      <c r="A90" s="115"/>
      <c r="B90" s="115"/>
      <c r="C90" s="115"/>
      <c r="D90" s="216">
        <v>8110</v>
      </c>
      <c r="E90" s="116" t="s">
        <v>266</v>
      </c>
      <c r="F90" s="117">
        <v>1780000</v>
      </c>
      <c r="G90" s="117">
        <v>1746298</v>
      </c>
      <c r="H90" s="177"/>
    </row>
    <row r="91" spans="1:8" ht="19.5" customHeight="1">
      <c r="A91" s="122" t="s">
        <v>56</v>
      </c>
      <c r="B91" s="122"/>
      <c r="C91" s="122"/>
      <c r="D91" s="217"/>
      <c r="E91" s="124" t="s">
        <v>57</v>
      </c>
      <c r="F91" s="125">
        <f>F92+F95</f>
        <v>3050087</v>
      </c>
      <c r="G91" s="125">
        <f>G92+G95</f>
        <v>2774694</v>
      </c>
      <c r="H91" s="177">
        <f>G91/F91%</f>
        <v>90.970978860603</v>
      </c>
    </row>
    <row r="92" spans="1:8" ht="19.5" customHeight="1">
      <c r="A92" s="115"/>
      <c r="B92" s="115" t="s">
        <v>98</v>
      </c>
      <c r="C92" s="115"/>
      <c r="D92" s="216"/>
      <c r="E92" s="116" t="s">
        <v>99</v>
      </c>
      <c r="F92" s="117">
        <f>F93+F94</f>
        <v>275393</v>
      </c>
      <c r="G92" s="117">
        <f>G93+G94</f>
        <v>0</v>
      </c>
      <c r="H92" s="177"/>
    </row>
    <row r="93" spans="1:8" ht="26.25" customHeight="1">
      <c r="A93" s="115"/>
      <c r="B93" s="115"/>
      <c r="C93" s="115"/>
      <c r="D93" s="216">
        <v>4810</v>
      </c>
      <c r="E93" s="116" t="s">
        <v>228</v>
      </c>
      <c r="F93" s="117">
        <v>50070</v>
      </c>
      <c r="G93" s="117"/>
      <c r="H93" s="177"/>
    </row>
    <row r="94" spans="1:8" ht="19.5" customHeight="1">
      <c r="A94" s="115"/>
      <c r="B94" s="115"/>
      <c r="C94" s="115"/>
      <c r="D94" s="216">
        <v>4810</v>
      </c>
      <c r="E94" s="116" t="s">
        <v>229</v>
      </c>
      <c r="F94" s="117">
        <v>225323</v>
      </c>
      <c r="G94" s="117"/>
      <c r="H94" s="177"/>
    </row>
    <row r="95" spans="1:8" ht="31.5" customHeight="1">
      <c r="A95" s="115"/>
      <c r="B95" s="115" t="s">
        <v>118</v>
      </c>
      <c r="C95" s="115"/>
      <c r="D95" s="216"/>
      <c r="E95" s="116" t="s">
        <v>267</v>
      </c>
      <c r="F95" s="117">
        <f>F96</f>
        <v>2774694</v>
      </c>
      <c r="G95" s="117">
        <f>G96</f>
        <v>2774694</v>
      </c>
      <c r="H95" s="177"/>
    </row>
    <row r="96" spans="1:8" ht="43.5" customHeight="1">
      <c r="A96" s="115"/>
      <c r="B96" s="115"/>
      <c r="C96" s="115"/>
      <c r="D96" s="216">
        <v>2930</v>
      </c>
      <c r="E96" s="116" t="s">
        <v>268</v>
      </c>
      <c r="F96" s="117">
        <v>2774694</v>
      </c>
      <c r="G96" s="117">
        <v>2774694</v>
      </c>
      <c r="H96" s="177"/>
    </row>
    <row r="97" spans="1:8" ht="24.75" customHeight="1">
      <c r="A97" s="122" t="s">
        <v>43</v>
      </c>
      <c r="B97" s="122"/>
      <c r="C97" s="122"/>
      <c r="D97" s="217"/>
      <c r="E97" s="126" t="s">
        <v>44</v>
      </c>
      <c r="F97" s="125">
        <f>F98+F106+F115+F122+F128+F137+F145+F147</f>
        <v>15839431</v>
      </c>
      <c r="G97" s="125">
        <f>G98+G106+G115+G122+G128+G137+G145+G147</f>
        <v>14700614</v>
      </c>
      <c r="H97" s="164">
        <f>G97/F97%</f>
        <v>92.81024046886533</v>
      </c>
    </row>
    <row r="98" spans="1:8" ht="32.25" customHeight="1">
      <c r="A98" s="115"/>
      <c r="B98" s="115" t="s">
        <v>89</v>
      </c>
      <c r="C98" s="115"/>
      <c r="D98" s="216"/>
      <c r="E98" s="116" t="s">
        <v>129</v>
      </c>
      <c r="F98" s="117">
        <f>F99+F100+F101+F102+F103+F104+F105</f>
        <v>3682119</v>
      </c>
      <c r="G98" s="117">
        <f>G99+G100+G101+G102+G103+G104+G105</f>
        <v>3512267</v>
      </c>
      <c r="H98" s="177"/>
    </row>
    <row r="99" spans="1:8" ht="50.25" customHeight="1">
      <c r="A99" s="115"/>
      <c r="B99" s="115"/>
      <c r="C99" s="115"/>
      <c r="D99" s="216">
        <v>2540</v>
      </c>
      <c r="E99" s="116" t="s">
        <v>186</v>
      </c>
      <c r="F99" s="117">
        <v>2211620</v>
      </c>
      <c r="G99" s="117">
        <v>2058636</v>
      </c>
      <c r="H99" s="177"/>
    </row>
    <row r="100" spans="1:8" ht="49.5" customHeight="1">
      <c r="A100" s="115"/>
      <c r="B100" s="115"/>
      <c r="C100" s="115"/>
      <c r="D100" s="216">
        <v>3020</v>
      </c>
      <c r="E100" s="116" t="s">
        <v>261</v>
      </c>
      <c r="F100" s="117">
        <v>36926</v>
      </c>
      <c r="G100" s="117">
        <v>36844</v>
      </c>
      <c r="H100" s="177"/>
    </row>
    <row r="101" spans="1:8" ht="33.75" customHeight="1">
      <c r="A101" s="115"/>
      <c r="B101" s="115"/>
      <c r="C101" s="115"/>
      <c r="D101" s="216">
        <v>4010</v>
      </c>
      <c r="E101" s="116" t="s">
        <v>181</v>
      </c>
      <c r="F101" s="117">
        <v>973999</v>
      </c>
      <c r="G101" s="117">
        <v>969562</v>
      </c>
      <c r="H101" s="177"/>
    </row>
    <row r="102" spans="1:8" ht="30.75" customHeight="1">
      <c r="A102" s="115"/>
      <c r="B102" s="115"/>
      <c r="C102" s="115"/>
      <c r="D102" s="216">
        <v>4040</v>
      </c>
      <c r="E102" s="116" t="s">
        <v>195</v>
      </c>
      <c r="F102" s="117">
        <v>70882</v>
      </c>
      <c r="G102" s="117">
        <v>70881</v>
      </c>
      <c r="H102" s="177"/>
    </row>
    <row r="103" spans="1:8" ht="30" customHeight="1">
      <c r="A103" s="115"/>
      <c r="B103" s="115"/>
      <c r="C103" s="115"/>
      <c r="D103" s="221" t="s">
        <v>183</v>
      </c>
      <c r="E103" s="116" t="s">
        <v>184</v>
      </c>
      <c r="F103" s="117">
        <v>206293</v>
      </c>
      <c r="G103" s="117">
        <v>203362</v>
      </c>
      <c r="H103" s="177"/>
    </row>
    <row r="104" spans="1:8" ht="30.75" customHeight="1">
      <c r="A104" s="115"/>
      <c r="B104" s="115"/>
      <c r="C104" s="115"/>
      <c r="D104" s="221">
        <v>4170</v>
      </c>
      <c r="E104" s="116" t="s">
        <v>148</v>
      </c>
      <c r="F104" s="117">
        <v>2909</v>
      </c>
      <c r="G104" s="117">
        <v>2232</v>
      </c>
      <c r="H104" s="177"/>
    </row>
    <row r="105" spans="1:8" ht="22.5" customHeight="1">
      <c r="A105" s="115"/>
      <c r="B105" s="115"/>
      <c r="C105" s="115"/>
      <c r="D105" s="221" t="s">
        <v>311</v>
      </c>
      <c r="E105" s="116" t="s">
        <v>185</v>
      </c>
      <c r="F105" s="117">
        <v>179490</v>
      </c>
      <c r="G105" s="117">
        <v>170750</v>
      </c>
      <c r="H105" s="177"/>
    </row>
    <row r="106" spans="1:8" ht="24" customHeight="1">
      <c r="A106" s="115"/>
      <c r="B106" s="115" t="s">
        <v>90</v>
      </c>
      <c r="C106" s="115"/>
      <c r="D106" s="216"/>
      <c r="E106" s="116" t="s">
        <v>91</v>
      </c>
      <c r="F106" s="117">
        <f>F107+F108+F109+F110+F111+F112+F113+F114</f>
        <v>1871207</v>
      </c>
      <c r="G106" s="117">
        <f>G107+G108+G109+G110+G111+G112+G113+G114</f>
        <v>1813467</v>
      </c>
      <c r="H106" s="177"/>
    </row>
    <row r="107" spans="1:8" ht="54.75" customHeight="1">
      <c r="A107" s="115"/>
      <c r="B107" s="115"/>
      <c r="C107" s="115"/>
      <c r="D107" s="216">
        <v>2540</v>
      </c>
      <c r="E107" s="116" t="s">
        <v>186</v>
      </c>
      <c r="F107" s="117">
        <v>349772</v>
      </c>
      <c r="G107" s="117">
        <v>329087</v>
      </c>
      <c r="H107" s="177"/>
    </row>
    <row r="108" spans="1:8" ht="31.5" customHeight="1">
      <c r="A108" s="115"/>
      <c r="B108" s="115"/>
      <c r="C108" s="115"/>
      <c r="D108" s="216">
        <v>3020</v>
      </c>
      <c r="E108" s="116" t="s">
        <v>261</v>
      </c>
      <c r="F108" s="117">
        <v>22329</v>
      </c>
      <c r="G108" s="117">
        <v>22211</v>
      </c>
      <c r="H108" s="177"/>
    </row>
    <row r="109" spans="1:8" ht="31.5" customHeight="1">
      <c r="A109" s="115"/>
      <c r="B109" s="115"/>
      <c r="C109" s="115"/>
      <c r="D109" s="216">
        <v>4010</v>
      </c>
      <c r="E109" s="116" t="s">
        <v>181</v>
      </c>
      <c r="F109" s="117">
        <v>1004308</v>
      </c>
      <c r="G109" s="117">
        <v>979499</v>
      </c>
      <c r="H109" s="177"/>
    </row>
    <row r="110" spans="1:8" ht="30" customHeight="1">
      <c r="A110" s="115"/>
      <c r="B110" s="115"/>
      <c r="C110" s="115"/>
      <c r="D110" s="216">
        <v>4040</v>
      </c>
      <c r="E110" s="116" t="s">
        <v>195</v>
      </c>
      <c r="F110" s="117">
        <v>80444</v>
      </c>
      <c r="G110" s="117">
        <v>80444</v>
      </c>
      <c r="H110" s="177"/>
    </row>
    <row r="111" spans="1:8" ht="27" customHeight="1">
      <c r="A111" s="115"/>
      <c r="B111" s="115"/>
      <c r="C111" s="115"/>
      <c r="D111" s="221" t="s">
        <v>196</v>
      </c>
      <c r="E111" s="116" t="s">
        <v>184</v>
      </c>
      <c r="F111" s="117">
        <v>197758</v>
      </c>
      <c r="G111" s="117">
        <v>194488</v>
      </c>
      <c r="H111" s="177"/>
    </row>
    <row r="112" spans="1:8" ht="27" customHeight="1">
      <c r="A112" s="115"/>
      <c r="B112" s="115"/>
      <c r="C112" s="115"/>
      <c r="D112" s="221">
        <v>4170</v>
      </c>
      <c r="E112" s="116" t="s">
        <v>148</v>
      </c>
      <c r="F112" s="117">
        <v>829</v>
      </c>
      <c r="G112" s="117">
        <v>504</v>
      </c>
      <c r="H112" s="177"/>
    </row>
    <row r="113" spans="1:8" ht="28.5" customHeight="1">
      <c r="A113" s="115"/>
      <c r="B113" s="115"/>
      <c r="C113" s="115"/>
      <c r="D113" s="221" t="s">
        <v>312</v>
      </c>
      <c r="E113" s="116" t="s">
        <v>185</v>
      </c>
      <c r="F113" s="117">
        <v>210393</v>
      </c>
      <c r="G113" s="117">
        <v>201860</v>
      </c>
      <c r="H113" s="177"/>
    </row>
    <row r="114" spans="1:8" ht="31.5" customHeight="1">
      <c r="A114" s="115"/>
      <c r="B114" s="115"/>
      <c r="C114" s="115"/>
      <c r="D114" s="221">
        <v>4780</v>
      </c>
      <c r="E114" s="116" t="s">
        <v>315</v>
      </c>
      <c r="F114" s="117">
        <v>5374</v>
      </c>
      <c r="G114" s="117">
        <v>5374</v>
      </c>
      <c r="H114" s="177"/>
    </row>
    <row r="115" spans="1:8" ht="40.5" customHeight="1">
      <c r="A115" s="115"/>
      <c r="B115" s="115" t="s">
        <v>67</v>
      </c>
      <c r="C115" s="115"/>
      <c r="D115" s="216"/>
      <c r="E115" s="116" t="s">
        <v>80</v>
      </c>
      <c r="F115" s="117">
        <f>F116+F117+F118+F119+F120+F121</f>
        <v>913008</v>
      </c>
      <c r="G115" s="117">
        <f>G116+G117+G118+G119+G120+G121</f>
        <v>912832</v>
      </c>
      <c r="H115" s="177"/>
    </row>
    <row r="116" spans="1:8" ht="48.75" customHeight="1">
      <c r="A116" s="115"/>
      <c r="B116" s="115"/>
      <c r="C116" s="115"/>
      <c r="D116" s="216">
        <v>3020</v>
      </c>
      <c r="E116" s="116" t="s">
        <v>261</v>
      </c>
      <c r="F116" s="117">
        <v>938</v>
      </c>
      <c r="G116" s="117">
        <v>938</v>
      </c>
      <c r="H116" s="177"/>
    </row>
    <row r="117" spans="1:8" ht="33" customHeight="1">
      <c r="A117" s="115"/>
      <c r="B117" s="115"/>
      <c r="C117" s="115"/>
      <c r="D117" s="216">
        <v>4010</v>
      </c>
      <c r="E117" s="116" t="s">
        <v>181</v>
      </c>
      <c r="F117" s="117">
        <v>616826</v>
      </c>
      <c r="G117" s="117">
        <v>616826</v>
      </c>
      <c r="H117" s="177"/>
    </row>
    <row r="118" spans="1:8" ht="32.25" customHeight="1">
      <c r="A118" s="115"/>
      <c r="B118" s="115"/>
      <c r="C118" s="115"/>
      <c r="D118" s="216">
        <v>4040</v>
      </c>
      <c r="E118" s="116" t="s">
        <v>195</v>
      </c>
      <c r="F118" s="117">
        <v>52986</v>
      </c>
      <c r="G118" s="117">
        <v>52986</v>
      </c>
      <c r="H118" s="177"/>
    </row>
    <row r="119" spans="1:8" ht="32.25" customHeight="1">
      <c r="A119" s="115"/>
      <c r="B119" s="115"/>
      <c r="C119" s="115"/>
      <c r="D119" s="221" t="s">
        <v>183</v>
      </c>
      <c r="E119" s="116" t="s">
        <v>184</v>
      </c>
      <c r="F119" s="117">
        <v>124115</v>
      </c>
      <c r="G119" s="117">
        <v>124001</v>
      </c>
      <c r="H119" s="177"/>
    </row>
    <row r="120" spans="1:8" ht="21.75" customHeight="1">
      <c r="A120" s="115"/>
      <c r="B120" s="115"/>
      <c r="C120" s="115"/>
      <c r="D120" s="221">
        <v>4170</v>
      </c>
      <c r="E120" s="116" t="s">
        <v>148</v>
      </c>
      <c r="F120" s="117">
        <v>3831</v>
      </c>
      <c r="G120" s="117">
        <v>3831</v>
      </c>
      <c r="H120" s="177"/>
    </row>
    <row r="121" spans="1:8" ht="37.5" customHeight="1">
      <c r="A121" s="115"/>
      <c r="B121" s="115"/>
      <c r="C121" s="115"/>
      <c r="D121" s="221" t="s">
        <v>311</v>
      </c>
      <c r="E121" s="116" t="s">
        <v>185</v>
      </c>
      <c r="F121" s="117">
        <v>114312</v>
      </c>
      <c r="G121" s="117">
        <v>114250</v>
      </c>
      <c r="H121" s="177"/>
    </row>
    <row r="122" spans="1:8" ht="30.75" customHeight="1">
      <c r="A122" s="115"/>
      <c r="B122" s="115" t="s">
        <v>168</v>
      </c>
      <c r="C122" s="115"/>
      <c r="D122" s="216"/>
      <c r="E122" s="116" t="s">
        <v>169</v>
      </c>
      <c r="F122" s="117">
        <f>F123+F124+F125+F126+F127</f>
        <v>220508</v>
      </c>
      <c r="G122" s="117">
        <f>G123+G124+G125+G126+G127</f>
        <v>220508</v>
      </c>
      <c r="H122" s="177"/>
    </row>
    <row r="123" spans="1:8" ht="43.5" customHeight="1">
      <c r="A123" s="115"/>
      <c r="B123" s="115"/>
      <c r="C123" s="115"/>
      <c r="D123" s="216">
        <v>3020</v>
      </c>
      <c r="E123" s="116" t="s">
        <v>261</v>
      </c>
      <c r="F123" s="117">
        <v>10847</v>
      </c>
      <c r="G123" s="117">
        <v>10847</v>
      </c>
      <c r="H123" s="177"/>
    </row>
    <row r="124" spans="1:8" ht="28.5" customHeight="1">
      <c r="A124" s="115"/>
      <c r="B124" s="115"/>
      <c r="C124" s="115"/>
      <c r="D124" s="216">
        <v>4010</v>
      </c>
      <c r="E124" s="116" t="s">
        <v>181</v>
      </c>
      <c r="F124" s="117">
        <v>141484</v>
      </c>
      <c r="G124" s="117">
        <v>141484</v>
      </c>
      <c r="H124" s="177"/>
    </row>
    <row r="125" spans="1:8" ht="27" customHeight="1">
      <c r="A125" s="115"/>
      <c r="B125" s="115"/>
      <c r="C125" s="115"/>
      <c r="D125" s="216">
        <v>4040</v>
      </c>
      <c r="E125" s="116" t="s">
        <v>195</v>
      </c>
      <c r="F125" s="117">
        <v>13181</v>
      </c>
      <c r="G125" s="117">
        <v>13181</v>
      </c>
      <c r="H125" s="177"/>
    </row>
    <row r="126" spans="1:8" ht="30.75" customHeight="1">
      <c r="A126" s="115"/>
      <c r="B126" s="115"/>
      <c r="C126" s="115"/>
      <c r="D126" s="221" t="s">
        <v>183</v>
      </c>
      <c r="E126" s="116" t="s">
        <v>184</v>
      </c>
      <c r="F126" s="117">
        <v>32093</v>
      </c>
      <c r="G126" s="117">
        <v>32093</v>
      </c>
      <c r="H126" s="177"/>
    </row>
    <row r="127" spans="1:8" ht="22.5" customHeight="1">
      <c r="A127" s="115"/>
      <c r="B127" s="115"/>
      <c r="C127" s="115"/>
      <c r="D127" s="221" t="s">
        <v>313</v>
      </c>
      <c r="E127" s="116" t="s">
        <v>185</v>
      </c>
      <c r="F127" s="117">
        <v>22903</v>
      </c>
      <c r="G127" s="117">
        <v>22903</v>
      </c>
      <c r="H127" s="177"/>
    </row>
    <row r="128" spans="1:8" ht="34.5" customHeight="1">
      <c r="A128" s="115"/>
      <c r="B128" s="115" t="s">
        <v>68</v>
      </c>
      <c r="C128" s="115"/>
      <c r="D128" s="216"/>
      <c r="E128" s="116" t="s">
        <v>81</v>
      </c>
      <c r="F128" s="117">
        <f>F129+F130+F131+F132+F133+F134+F135+F136</f>
        <v>7598884</v>
      </c>
      <c r="G128" s="117">
        <f>G129+G130+G131+G132+G133+G134+G135+G136</f>
        <v>7011384</v>
      </c>
      <c r="H128" s="177"/>
    </row>
    <row r="129" spans="1:8" ht="45.75" customHeight="1">
      <c r="A129" s="115"/>
      <c r="B129" s="115"/>
      <c r="C129" s="115"/>
      <c r="D129" s="216">
        <v>3020</v>
      </c>
      <c r="E129" s="116" t="s">
        <v>261</v>
      </c>
      <c r="F129" s="117">
        <v>220950</v>
      </c>
      <c r="G129" s="117">
        <v>220894</v>
      </c>
      <c r="H129" s="177"/>
    </row>
    <row r="130" spans="1:8" ht="32.25" customHeight="1">
      <c r="A130" s="115"/>
      <c r="B130" s="115"/>
      <c r="C130" s="115"/>
      <c r="D130" s="216">
        <v>4010</v>
      </c>
      <c r="E130" s="116" t="s">
        <v>181</v>
      </c>
      <c r="F130" s="117">
        <v>3565853</v>
      </c>
      <c r="G130" s="117">
        <v>3561890</v>
      </c>
      <c r="H130" s="177"/>
    </row>
    <row r="131" spans="1:8" ht="30.75" customHeight="1">
      <c r="A131" s="115"/>
      <c r="B131" s="115"/>
      <c r="C131" s="115"/>
      <c r="D131" s="216">
        <v>4040</v>
      </c>
      <c r="E131" s="116" t="s">
        <v>195</v>
      </c>
      <c r="F131" s="117">
        <v>250804</v>
      </c>
      <c r="G131" s="117">
        <v>250804</v>
      </c>
      <c r="H131" s="177"/>
    </row>
    <row r="132" spans="1:8" ht="29.25" customHeight="1">
      <c r="A132" s="115"/>
      <c r="B132" s="115"/>
      <c r="C132" s="115"/>
      <c r="D132" s="221" t="s">
        <v>183</v>
      </c>
      <c r="E132" s="116" t="s">
        <v>184</v>
      </c>
      <c r="F132" s="117">
        <v>728747</v>
      </c>
      <c r="G132" s="117">
        <v>722904</v>
      </c>
      <c r="H132" s="177"/>
    </row>
    <row r="133" spans="1:8" ht="32.25" customHeight="1">
      <c r="A133" s="115"/>
      <c r="B133" s="115"/>
      <c r="C133" s="115"/>
      <c r="D133" s="221">
        <v>4170</v>
      </c>
      <c r="E133" s="116" t="s">
        <v>148</v>
      </c>
      <c r="F133" s="117">
        <v>17006</v>
      </c>
      <c r="G133" s="117">
        <v>16778</v>
      </c>
      <c r="H133" s="177"/>
    </row>
    <row r="134" spans="1:8" ht="37.5" customHeight="1">
      <c r="A134" s="115"/>
      <c r="B134" s="115"/>
      <c r="C134" s="115"/>
      <c r="D134" s="221" t="s">
        <v>308</v>
      </c>
      <c r="E134" s="116" t="s">
        <v>185</v>
      </c>
      <c r="F134" s="117">
        <v>648733</v>
      </c>
      <c r="G134" s="117">
        <v>639081</v>
      </c>
      <c r="H134" s="177"/>
    </row>
    <row r="135" spans="1:8" ht="45" customHeight="1">
      <c r="A135" s="115"/>
      <c r="B135" s="115"/>
      <c r="C135" s="115"/>
      <c r="D135" s="216">
        <v>6050</v>
      </c>
      <c r="E135" s="116" t="s">
        <v>187</v>
      </c>
      <c r="F135" s="117">
        <v>2066791</v>
      </c>
      <c r="G135" s="117">
        <v>1508200</v>
      </c>
      <c r="H135" s="177"/>
    </row>
    <row r="136" spans="1:8" ht="51.75" customHeight="1">
      <c r="A136" s="115"/>
      <c r="B136" s="115"/>
      <c r="C136" s="115"/>
      <c r="D136" s="216">
        <v>6060</v>
      </c>
      <c r="E136" s="116" t="s">
        <v>188</v>
      </c>
      <c r="F136" s="117">
        <v>100000</v>
      </c>
      <c r="G136" s="117">
        <v>90833</v>
      </c>
      <c r="H136" s="177"/>
    </row>
    <row r="137" spans="1:8" ht="31.5" customHeight="1">
      <c r="A137" s="115"/>
      <c r="B137" s="115" t="s">
        <v>92</v>
      </c>
      <c r="C137" s="115"/>
      <c r="D137" s="216"/>
      <c r="E137" s="116" t="s">
        <v>93</v>
      </c>
      <c r="F137" s="117">
        <f>F138+F139+F140+F141+F142+F143+F144</f>
        <v>931694</v>
      </c>
      <c r="G137" s="117">
        <f>G138+G139+G140+G141+G142+G143+G144</f>
        <v>902961</v>
      </c>
      <c r="H137" s="177"/>
    </row>
    <row r="138" spans="1:8" ht="49.5" customHeight="1">
      <c r="A138" s="115"/>
      <c r="B138" s="115"/>
      <c r="C138" s="115"/>
      <c r="D138" s="216">
        <v>3020</v>
      </c>
      <c r="E138" s="116" t="s">
        <v>261</v>
      </c>
      <c r="F138" s="117">
        <v>1363</v>
      </c>
      <c r="G138" s="117">
        <v>1075</v>
      </c>
      <c r="H138" s="177"/>
    </row>
    <row r="139" spans="1:8" ht="35.25" customHeight="1">
      <c r="A139" s="115"/>
      <c r="B139" s="115"/>
      <c r="C139" s="115"/>
      <c r="D139" s="216">
        <v>4010</v>
      </c>
      <c r="E139" s="116" t="s">
        <v>181</v>
      </c>
      <c r="F139" s="117">
        <v>619199</v>
      </c>
      <c r="G139" s="117">
        <v>604177</v>
      </c>
      <c r="H139" s="177"/>
    </row>
    <row r="140" spans="1:8" ht="28.5" customHeight="1">
      <c r="A140" s="115"/>
      <c r="B140" s="115"/>
      <c r="C140" s="115"/>
      <c r="D140" s="216">
        <v>4040</v>
      </c>
      <c r="E140" s="116" t="s">
        <v>195</v>
      </c>
      <c r="F140" s="117">
        <v>45591</v>
      </c>
      <c r="G140" s="117">
        <v>45591</v>
      </c>
      <c r="H140" s="177"/>
    </row>
    <row r="141" spans="1:8" ht="36" customHeight="1">
      <c r="A141" s="115"/>
      <c r="B141" s="115"/>
      <c r="C141" s="115"/>
      <c r="D141" s="221" t="s">
        <v>183</v>
      </c>
      <c r="E141" s="116" t="s">
        <v>184</v>
      </c>
      <c r="F141" s="117">
        <v>118382</v>
      </c>
      <c r="G141" s="117">
        <v>115421</v>
      </c>
      <c r="H141" s="177"/>
    </row>
    <row r="142" spans="1:8" ht="28.5" customHeight="1">
      <c r="A142" s="115"/>
      <c r="B142" s="115"/>
      <c r="C142" s="115"/>
      <c r="D142" s="221">
        <v>4170</v>
      </c>
      <c r="E142" s="116" t="s">
        <v>148</v>
      </c>
      <c r="F142" s="117">
        <v>717</v>
      </c>
      <c r="G142" s="117">
        <v>714</v>
      </c>
      <c r="H142" s="177"/>
    </row>
    <row r="143" spans="1:8" ht="36" customHeight="1">
      <c r="A143" s="115"/>
      <c r="B143" s="115"/>
      <c r="C143" s="115"/>
      <c r="D143" s="221" t="s">
        <v>313</v>
      </c>
      <c r="E143" s="116" t="s">
        <v>185</v>
      </c>
      <c r="F143" s="117">
        <v>142982</v>
      </c>
      <c r="G143" s="117">
        <v>132523</v>
      </c>
      <c r="H143" s="177"/>
    </row>
    <row r="144" spans="1:9" ht="47.25" customHeight="1">
      <c r="A144" s="115"/>
      <c r="B144" s="115"/>
      <c r="C144" s="115"/>
      <c r="D144" s="221">
        <v>4780</v>
      </c>
      <c r="E144" s="116" t="s">
        <v>315</v>
      </c>
      <c r="F144" s="117">
        <v>3460</v>
      </c>
      <c r="G144" s="117">
        <v>3460</v>
      </c>
      <c r="H144" s="177"/>
      <c r="I144" s="246"/>
    </row>
    <row r="145" spans="1:8" ht="41.25" customHeight="1">
      <c r="A145" s="115"/>
      <c r="B145" s="115" t="s">
        <v>170</v>
      </c>
      <c r="C145" s="115"/>
      <c r="D145" s="216"/>
      <c r="E145" s="116" t="s">
        <v>171</v>
      </c>
      <c r="F145" s="117">
        <f>F146</f>
        <v>36378</v>
      </c>
      <c r="G145" s="117">
        <f>G146</f>
        <v>36378</v>
      </c>
      <c r="H145" s="177"/>
    </row>
    <row r="146" spans="1:8" ht="32.25" customHeight="1">
      <c r="A146" s="115"/>
      <c r="B146" s="115"/>
      <c r="C146" s="115"/>
      <c r="D146" s="221">
        <v>4300</v>
      </c>
      <c r="E146" s="116" t="s">
        <v>185</v>
      </c>
      <c r="F146" s="117">
        <v>36378</v>
      </c>
      <c r="G146" s="117">
        <v>36378</v>
      </c>
      <c r="H146" s="177"/>
    </row>
    <row r="147" spans="1:8" ht="17.25" customHeight="1">
      <c r="A147" s="115"/>
      <c r="B147" s="115" t="s">
        <v>45</v>
      </c>
      <c r="C147" s="115"/>
      <c r="D147" s="216"/>
      <c r="E147" s="116" t="s">
        <v>46</v>
      </c>
      <c r="F147" s="117">
        <f>F148+F149+F150+F151+F152+F153</f>
        <v>585633</v>
      </c>
      <c r="G147" s="117">
        <f>G148+G149+G150+G151+G152+G153</f>
        <v>290817</v>
      </c>
      <c r="H147" s="177"/>
    </row>
    <row r="148" spans="1:8" ht="38.25" customHeight="1">
      <c r="A148" s="115"/>
      <c r="B148" s="115"/>
      <c r="C148" s="115"/>
      <c r="D148" s="216" t="s">
        <v>415</v>
      </c>
      <c r="E148" s="116" t="s">
        <v>181</v>
      </c>
      <c r="F148" s="117">
        <v>7010</v>
      </c>
      <c r="G148" s="117">
        <v>5597</v>
      </c>
      <c r="H148" s="177"/>
    </row>
    <row r="149" spans="1:8" ht="33" customHeight="1">
      <c r="A149" s="115"/>
      <c r="B149" s="115"/>
      <c r="C149" s="115"/>
      <c r="D149" s="221" t="s">
        <v>416</v>
      </c>
      <c r="E149" s="116" t="s">
        <v>184</v>
      </c>
      <c r="F149" s="117">
        <v>1390</v>
      </c>
      <c r="G149" s="117">
        <v>1100</v>
      </c>
      <c r="H149" s="177"/>
    </row>
    <row r="150" spans="1:8" ht="29.25" customHeight="1">
      <c r="A150" s="115"/>
      <c r="B150" s="115"/>
      <c r="C150" s="115"/>
      <c r="D150" s="221">
        <v>4170</v>
      </c>
      <c r="E150" s="116" t="s">
        <v>148</v>
      </c>
      <c r="F150" s="117">
        <v>1464</v>
      </c>
      <c r="G150" s="117">
        <v>1200</v>
      </c>
      <c r="H150" s="177"/>
    </row>
    <row r="151" spans="1:8" ht="34.5" customHeight="1">
      <c r="A151" s="115"/>
      <c r="B151" s="115"/>
      <c r="C151" s="115"/>
      <c r="D151" s="221" t="s">
        <v>417</v>
      </c>
      <c r="E151" s="116" t="s">
        <v>148</v>
      </c>
      <c r="F151" s="117">
        <v>20740</v>
      </c>
      <c r="G151" s="117">
        <v>9817</v>
      </c>
      <c r="H151" s="177"/>
    </row>
    <row r="152" spans="1:8" ht="24" customHeight="1">
      <c r="A152" s="115"/>
      <c r="B152" s="115"/>
      <c r="C152" s="115"/>
      <c r="D152" s="221" t="s">
        <v>418</v>
      </c>
      <c r="E152" s="116" t="s">
        <v>185</v>
      </c>
      <c r="F152" s="117">
        <v>250049</v>
      </c>
      <c r="G152" s="117">
        <v>18209</v>
      </c>
      <c r="H152" s="177"/>
    </row>
    <row r="153" spans="1:8" ht="30" customHeight="1">
      <c r="A153" s="115"/>
      <c r="B153" s="115"/>
      <c r="C153" s="115"/>
      <c r="D153" s="221" t="s">
        <v>419</v>
      </c>
      <c r="E153" s="116" t="s">
        <v>185</v>
      </c>
      <c r="F153" s="117">
        <v>304980</v>
      </c>
      <c r="G153" s="117">
        <v>254894</v>
      </c>
      <c r="H153" s="177"/>
    </row>
    <row r="154" spans="1:8" ht="19.5" customHeight="1">
      <c r="A154" s="122" t="s">
        <v>29</v>
      </c>
      <c r="B154" s="122"/>
      <c r="C154" s="122"/>
      <c r="D154" s="217"/>
      <c r="E154" s="124" t="s">
        <v>30</v>
      </c>
      <c r="F154" s="125">
        <f>F155</f>
        <v>11089345</v>
      </c>
      <c r="G154" s="125">
        <f>G155</f>
        <v>11089109</v>
      </c>
      <c r="H154" s="164">
        <v>99.99</v>
      </c>
    </row>
    <row r="155" spans="1:8" ht="79.5" customHeight="1">
      <c r="A155" s="115"/>
      <c r="B155" s="115" t="s">
        <v>31</v>
      </c>
      <c r="C155" s="115"/>
      <c r="D155" s="216"/>
      <c r="E155" s="116" t="s">
        <v>138</v>
      </c>
      <c r="F155" s="117">
        <f>F156+F157</f>
        <v>11089345</v>
      </c>
      <c r="G155" s="117">
        <f>G156+G157</f>
        <v>11089109</v>
      </c>
      <c r="H155" s="177"/>
    </row>
    <row r="156" spans="1:8" ht="109.5" customHeight="1">
      <c r="A156" s="115"/>
      <c r="B156" s="115"/>
      <c r="C156" s="115"/>
      <c r="D156" s="216">
        <v>2320</v>
      </c>
      <c r="E156" s="116" t="s">
        <v>190</v>
      </c>
      <c r="F156" s="117">
        <v>11030000</v>
      </c>
      <c r="G156" s="117">
        <v>11030000</v>
      </c>
      <c r="H156" s="177"/>
    </row>
    <row r="157" spans="1:8" ht="26.25" customHeight="1">
      <c r="A157" s="115"/>
      <c r="B157" s="115"/>
      <c r="C157" s="115"/>
      <c r="D157" s="216">
        <v>4130</v>
      </c>
      <c r="E157" s="116" t="s">
        <v>185</v>
      </c>
      <c r="F157" s="117">
        <v>59345</v>
      </c>
      <c r="G157" s="117">
        <v>59109</v>
      </c>
      <c r="H157" s="177"/>
    </row>
    <row r="158" spans="1:8" ht="18.75" customHeight="1">
      <c r="A158" s="122" t="s">
        <v>115</v>
      </c>
      <c r="B158" s="122"/>
      <c r="C158" s="122"/>
      <c r="D158" s="217"/>
      <c r="E158" s="124" t="s">
        <v>116</v>
      </c>
      <c r="F158" s="125">
        <f>F159+F169+F176+F187</f>
        <v>7431829</v>
      </c>
      <c r="G158" s="125">
        <f>G159+G169+G176+G187</f>
        <v>6600113</v>
      </c>
      <c r="H158" s="164">
        <f>G158/F158%</f>
        <v>88.80873066374375</v>
      </c>
    </row>
    <row r="159" spans="1:8" ht="34.5" customHeight="1">
      <c r="A159" s="115"/>
      <c r="B159" s="115" t="s">
        <v>117</v>
      </c>
      <c r="C159" s="115"/>
      <c r="D159" s="216"/>
      <c r="E159" s="116" t="s">
        <v>47</v>
      </c>
      <c r="F159" s="117">
        <f>F160+F161+F162+F163+F164+F165+F166+F167+F168</f>
        <v>3414191</v>
      </c>
      <c r="G159" s="117">
        <f>G160+G161+G162+G163+G164+G165+G166+G167+G168</f>
        <v>2976915</v>
      </c>
      <c r="H159" s="177"/>
    </row>
    <row r="160" spans="1:8" ht="96" customHeight="1">
      <c r="A160" s="115"/>
      <c r="B160" s="115"/>
      <c r="C160" s="115"/>
      <c r="D160" s="216">
        <v>2320</v>
      </c>
      <c r="E160" s="116" t="s">
        <v>190</v>
      </c>
      <c r="F160" s="117">
        <v>409764</v>
      </c>
      <c r="G160" s="117">
        <v>370465</v>
      </c>
      <c r="H160" s="177"/>
    </row>
    <row r="161" spans="1:8" ht="114" customHeight="1">
      <c r="A161" s="115"/>
      <c r="B161" s="115"/>
      <c r="C161" s="115"/>
      <c r="D161" s="216">
        <v>2830</v>
      </c>
      <c r="E161" s="116" t="s">
        <v>222</v>
      </c>
      <c r="F161" s="117">
        <v>1846695</v>
      </c>
      <c r="G161" s="117">
        <v>1645870</v>
      </c>
      <c r="H161" s="177"/>
    </row>
    <row r="162" spans="1:8" ht="24" customHeight="1">
      <c r="A162" s="115"/>
      <c r="B162" s="115"/>
      <c r="C162" s="115"/>
      <c r="D162" s="216">
        <v>3110</v>
      </c>
      <c r="E162" s="116" t="s">
        <v>269</v>
      </c>
      <c r="F162" s="117">
        <v>255954</v>
      </c>
      <c r="G162" s="117">
        <v>198010</v>
      </c>
      <c r="H162" s="177"/>
    </row>
    <row r="163" spans="1:8" ht="37.5" customHeight="1">
      <c r="A163" s="115"/>
      <c r="B163" s="115"/>
      <c r="C163" s="115"/>
      <c r="D163" s="216">
        <v>4010</v>
      </c>
      <c r="E163" s="116" t="s">
        <v>181</v>
      </c>
      <c r="F163" s="117">
        <v>53000</v>
      </c>
      <c r="G163" s="117">
        <v>47464</v>
      </c>
      <c r="H163" s="177"/>
    </row>
    <row r="164" spans="1:8" ht="33" customHeight="1">
      <c r="A164" s="115"/>
      <c r="B164" s="115"/>
      <c r="C164" s="115"/>
      <c r="D164" s="216">
        <v>4040</v>
      </c>
      <c r="E164" s="116" t="s">
        <v>195</v>
      </c>
      <c r="F164" s="117">
        <v>3025</v>
      </c>
      <c r="G164" s="117">
        <v>2700</v>
      </c>
      <c r="H164" s="177"/>
    </row>
    <row r="165" spans="1:8" ht="32.25" customHeight="1">
      <c r="A165" s="115"/>
      <c r="B165" s="115"/>
      <c r="C165" s="115"/>
      <c r="D165" s="221" t="s">
        <v>183</v>
      </c>
      <c r="E165" s="116" t="s">
        <v>184</v>
      </c>
      <c r="F165" s="117">
        <v>15100</v>
      </c>
      <c r="G165" s="117">
        <v>12367</v>
      </c>
      <c r="H165" s="177"/>
    </row>
    <row r="166" spans="1:8" ht="33.75" customHeight="1">
      <c r="A166" s="115"/>
      <c r="B166" s="115"/>
      <c r="C166" s="115"/>
      <c r="D166" s="221">
        <v>4170</v>
      </c>
      <c r="E166" s="116" t="s">
        <v>148</v>
      </c>
      <c r="F166" s="117">
        <v>27400</v>
      </c>
      <c r="G166" s="117">
        <v>27327</v>
      </c>
      <c r="H166" s="177"/>
    </row>
    <row r="167" spans="1:8" ht="15.75" customHeight="1">
      <c r="A167" s="115"/>
      <c r="B167" s="115"/>
      <c r="C167" s="115"/>
      <c r="D167" s="221" t="s">
        <v>428</v>
      </c>
      <c r="E167" s="116" t="s">
        <v>185</v>
      </c>
      <c r="F167" s="117">
        <v>482253</v>
      </c>
      <c r="G167" s="117">
        <v>352382</v>
      </c>
      <c r="H167" s="177"/>
    </row>
    <row r="168" spans="1:8" ht="30" customHeight="1">
      <c r="A168" s="115"/>
      <c r="B168" s="115"/>
      <c r="C168" s="115"/>
      <c r="D168" s="221">
        <v>6050</v>
      </c>
      <c r="E168" s="116" t="s">
        <v>187</v>
      </c>
      <c r="F168" s="117">
        <v>321000</v>
      </c>
      <c r="G168" s="117">
        <v>320330</v>
      </c>
      <c r="H168" s="177"/>
    </row>
    <row r="169" spans="1:8" ht="26.25" customHeight="1">
      <c r="A169" s="115"/>
      <c r="B169" s="115" t="s">
        <v>128</v>
      </c>
      <c r="C169" s="115"/>
      <c r="D169" s="216"/>
      <c r="E169" s="116" t="s">
        <v>48</v>
      </c>
      <c r="F169" s="117">
        <f>F170+F171+F173+F174+F172+F175</f>
        <v>2819400</v>
      </c>
      <c r="G169" s="117">
        <f>G170+G171+G173+G174+G172+G175</f>
        <v>2569876</v>
      </c>
      <c r="H169" s="177"/>
    </row>
    <row r="170" spans="1:8" ht="90">
      <c r="A170" s="115"/>
      <c r="B170" s="115"/>
      <c r="C170" s="115"/>
      <c r="D170" s="216">
        <v>2320</v>
      </c>
      <c r="E170" s="116" t="s">
        <v>190</v>
      </c>
      <c r="F170" s="117">
        <v>230000</v>
      </c>
      <c r="G170" s="117">
        <v>184062</v>
      </c>
      <c r="H170" s="177"/>
    </row>
    <row r="171" spans="1:8" ht="15.75">
      <c r="A171" s="115"/>
      <c r="B171" s="115"/>
      <c r="C171" s="115"/>
      <c r="D171" s="216">
        <v>3110</v>
      </c>
      <c r="E171" s="116" t="s">
        <v>269</v>
      </c>
      <c r="F171" s="117">
        <v>2121598</v>
      </c>
      <c r="G171" s="117">
        <v>2031358</v>
      </c>
      <c r="H171" s="177"/>
    </row>
    <row r="172" spans="1:8" ht="30">
      <c r="A172" s="115"/>
      <c r="B172" s="115"/>
      <c r="C172" s="115"/>
      <c r="D172" s="216">
        <v>4010</v>
      </c>
      <c r="E172" s="116" t="s">
        <v>181</v>
      </c>
      <c r="F172" s="117">
        <v>42808</v>
      </c>
      <c r="G172" s="117">
        <v>24831</v>
      </c>
      <c r="H172" s="177"/>
    </row>
    <row r="173" spans="1:8" ht="27.75" customHeight="1">
      <c r="A173" s="115"/>
      <c r="B173" s="115"/>
      <c r="C173" s="115"/>
      <c r="D173" s="221" t="s">
        <v>183</v>
      </c>
      <c r="E173" s="116" t="s">
        <v>184</v>
      </c>
      <c r="F173" s="117">
        <v>76826</v>
      </c>
      <c r="G173" s="117">
        <v>65253</v>
      </c>
      <c r="H173" s="177"/>
    </row>
    <row r="174" spans="1:8" ht="27.75" customHeight="1">
      <c r="A174" s="115"/>
      <c r="B174" s="115"/>
      <c r="C174" s="115"/>
      <c r="D174" s="221">
        <v>4170</v>
      </c>
      <c r="E174" s="116" t="s">
        <v>148</v>
      </c>
      <c r="F174" s="117">
        <v>295768</v>
      </c>
      <c r="G174" s="117">
        <v>227158</v>
      </c>
      <c r="H174" s="177"/>
    </row>
    <row r="175" spans="1:8" ht="33" customHeight="1">
      <c r="A175" s="115"/>
      <c r="B175" s="115"/>
      <c r="C175" s="115"/>
      <c r="D175" s="221" t="s">
        <v>429</v>
      </c>
      <c r="E175" s="116" t="s">
        <v>185</v>
      </c>
      <c r="F175" s="117">
        <v>52400</v>
      </c>
      <c r="G175" s="117">
        <v>37214</v>
      </c>
      <c r="H175" s="177"/>
    </row>
    <row r="176" spans="1:8" ht="25.5" customHeight="1">
      <c r="A176" s="115"/>
      <c r="B176" s="115" t="s">
        <v>120</v>
      </c>
      <c r="C176" s="115"/>
      <c r="D176" s="216"/>
      <c r="E176" s="116" t="s">
        <v>36</v>
      </c>
      <c r="F176" s="117">
        <f>F178+F179+F180+F181+F182+F183+F184+F185+F186+F177</f>
        <v>1191442</v>
      </c>
      <c r="G176" s="117">
        <f>G178+G179+G180+G181+G182+G183+G184+G185+G186+G177</f>
        <v>1049506</v>
      </c>
      <c r="H176" s="177"/>
    </row>
    <row r="177" spans="1:8" ht="48.75" customHeight="1">
      <c r="A177" s="115"/>
      <c r="B177" s="115"/>
      <c r="C177" s="115"/>
      <c r="D177" s="216">
        <v>3020</v>
      </c>
      <c r="E177" s="116" t="s">
        <v>261</v>
      </c>
      <c r="F177" s="117">
        <v>540</v>
      </c>
      <c r="G177" s="117">
        <v>496</v>
      </c>
      <c r="H177" s="177"/>
    </row>
    <row r="178" spans="1:8" ht="44.25" customHeight="1">
      <c r="A178" s="115"/>
      <c r="B178" s="115"/>
      <c r="C178" s="115"/>
      <c r="D178" s="221">
        <v>4010</v>
      </c>
      <c r="E178" s="116" t="s">
        <v>181</v>
      </c>
      <c r="F178" s="117">
        <v>617600</v>
      </c>
      <c r="G178" s="117">
        <v>561290</v>
      </c>
      <c r="H178" s="177"/>
    </row>
    <row r="179" spans="1:8" ht="43.5" customHeight="1">
      <c r="A179" s="115"/>
      <c r="B179" s="115"/>
      <c r="C179" s="115"/>
      <c r="D179" s="221" t="s">
        <v>270</v>
      </c>
      <c r="E179" s="116" t="s">
        <v>181</v>
      </c>
      <c r="F179" s="117">
        <v>39480</v>
      </c>
      <c r="G179" s="117">
        <v>37868</v>
      </c>
      <c r="H179" s="177"/>
    </row>
    <row r="180" spans="1:8" ht="36" customHeight="1">
      <c r="A180" s="115"/>
      <c r="B180" s="115"/>
      <c r="C180" s="115"/>
      <c r="D180" s="216">
        <v>4040</v>
      </c>
      <c r="E180" s="116" t="s">
        <v>195</v>
      </c>
      <c r="F180" s="117">
        <v>35067</v>
      </c>
      <c r="G180" s="117">
        <v>35067</v>
      </c>
      <c r="H180" s="177"/>
    </row>
    <row r="181" spans="1:8" ht="36.75" customHeight="1">
      <c r="A181" s="115"/>
      <c r="B181" s="115"/>
      <c r="C181" s="115"/>
      <c r="D181" s="221" t="s">
        <v>271</v>
      </c>
      <c r="E181" s="116" t="s">
        <v>184</v>
      </c>
      <c r="F181" s="117">
        <v>121308</v>
      </c>
      <c r="G181" s="117">
        <v>94798</v>
      </c>
      <c r="H181" s="177"/>
    </row>
    <row r="182" spans="1:8" ht="40.5" customHeight="1">
      <c r="A182" s="115"/>
      <c r="B182" s="115"/>
      <c r="C182" s="115"/>
      <c r="D182" s="221" t="s">
        <v>272</v>
      </c>
      <c r="E182" s="116" t="s">
        <v>184</v>
      </c>
      <c r="F182" s="117">
        <v>8582</v>
      </c>
      <c r="G182" s="117">
        <v>8568</v>
      </c>
      <c r="H182" s="177"/>
    </row>
    <row r="183" spans="1:8" ht="32.25" customHeight="1">
      <c r="A183" s="115"/>
      <c r="B183" s="115"/>
      <c r="C183" s="115"/>
      <c r="D183" s="221">
        <v>4170</v>
      </c>
      <c r="E183" s="116" t="s">
        <v>148</v>
      </c>
      <c r="F183" s="117">
        <v>2800</v>
      </c>
      <c r="G183" s="117">
        <v>2800</v>
      </c>
      <c r="H183" s="177"/>
    </row>
    <row r="184" spans="1:8" ht="27.75" customHeight="1">
      <c r="A184" s="115"/>
      <c r="B184" s="115"/>
      <c r="C184" s="115"/>
      <c r="D184" s="221" t="s">
        <v>273</v>
      </c>
      <c r="E184" s="116" t="s">
        <v>148</v>
      </c>
      <c r="F184" s="117">
        <v>22200</v>
      </c>
      <c r="G184" s="117">
        <v>22066</v>
      </c>
      <c r="H184" s="177"/>
    </row>
    <row r="185" spans="1:8" ht="32.25" customHeight="1">
      <c r="A185" s="115"/>
      <c r="B185" s="115"/>
      <c r="C185" s="115"/>
      <c r="D185" s="221" t="s">
        <v>308</v>
      </c>
      <c r="E185" s="116" t="s">
        <v>185</v>
      </c>
      <c r="F185" s="117">
        <v>232232</v>
      </c>
      <c r="G185" s="117">
        <v>220766</v>
      </c>
      <c r="H185" s="177"/>
    </row>
    <row r="186" spans="1:8" ht="24" customHeight="1">
      <c r="A186" s="115"/>
      <c r="B186" s="115"/>
      <c r="C186" s="115"/>
      <c r="D186" s="221" t="s">
        <v>431</v>
      </c>
      <c r="E186" s="116" t="s">
        <v>185</v>
      </c>
      <c r="F186" s="117">
        <v>111633</v>
      </c>
      <c r="G186" s="117">
        <v>65787</v>
      </c>
      <c r="H186" s="177"/>
    </row>
    <row r="187" spans="1:8" ht="75.75" customHeight="1">
      <c r="A187" s="115"/>
      <c r="B187" s="115" t="s">
        <v>149</v>
      </c>
      <c r="C187" s="115"/>
      <c r="D187" s="216"/>
      <c r="E187" s="116" t="s">
        <v>150</v>
      </c>
      <c r="F187" s="117">
        <f>F188</f>
        <v>6796</v>
      </c>
      <c r="G187" s="117">
        <f>G188</f>
        <v>3816</v>
      </c>
      <c r="H187" s="177"/>
    </row>
    <row r="188" spans="1:8" ht="120" customHeight="1">
      <c r="A188" s="115"/>
      <c r="B188" s="115"/>
      <c r="C188" s="115"/>
      <c r="D188" s="221">
        <v>2830</v>
      </c>
      <c r="E188" s="116" t="s">
        <v>222</v>
      </c>
      <c r="F188" s="117">
        <v>6796</v>
      </c>
      <c r="G188" s="117">
        <v>3816</v>
      </c>
      <c r="H188" s="177"/>
    </row>
    <row r="189" spans="1:8" ht="51" customHeight="1">
      <c r="A189" s="122" t="s">
        <v>33</v>
      </c>
      <c r="B189" s="122"/>
      <c r="C189" s="122"/>
      <c r="D189" s="217"/>
      <c r="E189" s="126" t="s">
        <v>178</v>
      </c>
      <c r="F189" s="125">
        <f>F193+F190</f>
        <v>1579928</v>
      </c>
      <c r="G189" s="125">
        <f>G193+G190</f>
        <v>1573352</v>
      </c>
      <c r="H189" s="164">
        <f>G189/F189%</f>
        <v>99.5837785012988</v>
      </c>
    </row>
    <row r="190" spans="1:8" ht="51" customHeight="1">
      <c r="A190" s="180"/>
      <c r="B190" s="180" t="s">
        <v>173</v>
      </c>
      <c r="C190" s="180"/>
      <c r="D190" s="216"/>
      <c r="E190" s="116" t="s">
        <v>174</v>
      </c>
      <c r="F190" s="181">
        <f>F191+F192</f>
        <v>70692</v>
      </c>
      <c r="G190" s="181">
        <f>G191+G192</f>
        <v>64116</v>
      </c>
      <c r="H190" s="182"/>
    </row>
    <row r="191" spans="1:8" ht="90">
      <c r="A191" s="180"/>
      <c r="B191" s="180"/>
      <c r="C191" s="180"/>
      <c r="D191" s="216">
        <v>2320</v>
      </c>
      <c r="E191" s="116" t="s">
        <v>190</v>
      </c>
      <c r="F191" s="181">
        <v>21372</v>
      </c>
      <c r="G191" s="181">
        <v>14796</v>
      </c>
      <c r="H191" s="182"/>
    </row>
    <row r="192" spans="1:8" ht="68.25" customHeight="1">
      <c r="A192" s="180"/>
      <c r="B192" s="180"/>
      <c r="C192" s="180"/>
      <c r="D192" s="216">
        <v>2580</v>
      </c>
      <c r="E192" s="116" t="s">
        <v>198</v>
      </c>
      <c r="F192" s="181">
        <v>49320</v>
      </c>
      <c r="G192" s="181">
        <v>49320</v>
      </c>
      <c r="H192" s="182"/>
    </row>
    <row r="193" spans="1:8" ht="30" customHeight="1">
      <c r="A193" s="115"/>
      <c r="B193" s="115" t="s">
        <v>37</v>
      </c>
      <c r="C193" s="115"/>
      <c r="D193" s="216"/>
      <c r="E193" s="116" t="s">
        <v>38</v>
      </c>
      <c r="F193" s="117">
        <f>F194</f>
        <v>1509236</v>
      </c>
      <c r="G193" s="117">
        <f>G194</f>
        <v>1509236</v>
      </c>
      <c r="H193" s="177"/>
    </row>
    <row r="194" spans="1:8" ht="100.5" customHeight="1">
      <c r="A194" s="115"/>
      <c r="B194" s="115"/>
      <c r="C194" s="115"/>
      <c r="D194" s="216">
        <v>2320</v>
      </c>
      <c r="E194" s="116" t="s">
        <v>190</v>
      </c>
      <c r="F194" s="117">
        <v>1509236</v>
      </c>
      <c r="G194" s="117">
        <v>1509236</v>
      </c>
      <c r="H194" s="177"/>
    </row>
    <row r="195" spans="1:8" ht="30.75" customHeight="1">
      <c r="A195" s="122" t="s">
        <v>49</v>
      </c>
      <c r="B195" s="122"/>
      <c r="C195" s="122"/>
      <c r="D195" s="217"/>
      <c r="E195" s="126" t="s">
        <v>50</v>
      </c>
      <c r="F195" s="125">
        <f>F196+F209+F217+F225+F227+F237+F235</f>
        <v>8880992</v>
      </c>
      <c r="G195" s="125">
        <f>G196+G209+G217+G225+G227+G237+G235</f>
        <v>8765454</v>
      </c>
      <c r="H195" s="164">
        <f>G195/F195%</f>
        <v>98.69904172867176</v>
      </c>
    </row>
    <row r="196" spans="1:8" ht="34.5" customHeight="1">
      <c r="A196" s="115"/>
      <c r="B196" s="115" t="s">
        <v>70</v>
      </c>
      <c r="C196" s="115"/>
      <c r="D196" s="216"/>
      <c r="E196" s="116" t="s">
        <v>82</v>
      </c>
      <c r="F196" s="117">
        <f>F197+F198+F199+F200+F201+F202+F203+F204+F205+F206+F207+F208</f>
        <v>3941750</v>
      </c>
      <c r="G196" s="117">
        <f>G197+G198+G199+G200+G201+G202+G203+G204+G205+G206+G207+G208</f>
        <v>3890497</v>
      </c>
      <c r="H196" s="177"/>
    </row>
    <row r="197" spans="1:8" ht="54" customHeight="1">
      <c r="A197" s="115"/>
      <c r="B197" s="115"/>
      <c r="C197" s="115"/>
      <c r="D197" s="216">
        <v>2540</v>
      </c>
      <c r="E197" s="116" t="s">
        <v>186</v>
      </c>
      <c r="F197" s="117">
        <v>3115777</v>
      </c>
      <c r="G197" s="117">
        <v>3094715</v>
      </c>
      <c r="H197" s="177"/>
    </row>
    <row r="198" spans="1:8" ht="52.5" customHeight="1">
      <c r="A198" s="115"/>
      <c r="B198" s="115"/>
      <c r="C198" s="115"/>
      <c r="D198" s="216">
        <v>3020</v>
      </c>
      <c r="E198" s="116" t="s">
        <v>261</v>
      </c>
      <c r="F198" s="117">
        <v>845</v>
      </c>
      <c r="G198" s="117">
        <v>210</v>
      </c>
      <c r="H198" s="177"/>
    </row>
    <row r="199" spans="1:8" ht="30" customHeight="1">
      <c r="A199" s="115"/>
      <c r="B199" s="115"/>
      <c r="C199" s="115"/>
      <c r="D199" s="216">
        <v>4010</v>
      </c>
      <c r="E199" s="116" t="s">
        <v>181</v>
      </c>
      <c r="F199" s="117">
        <v>368334</v>
      </c>
      <c r="G199" s="117">
        <v>364673</v>
      </c>
      <c r="H199" s="177"/>
    </row>
    <row r="200" spans="1:8" ht="49.5" customHeight="1">
      <c r="A200" s="115"/>
      <c r="B200" s="115"/>
      <c r="C200" s="115"/>
      <c r="D200" s="216" t="s">
        <v>415</v>
      </c>
      <c r="E200" s="116" t="s">
        <v>181</v>
      </c>
      <c r="F200" s="117">
        <v>8176</v>
      </c>
      <c r="G200" s="117">
        <v>8112</v>
      </c>
      <c r="H200" s="177"/>
    </row>
    <row r="201" spans="1:8" ht="51" customHeight="1">
      <c r="A201" s="115"/>
      <c r="B201" s="115"/>
      <c r="C201" s="115"/>
      <c r="D201" s="216">
        <v>4040</v>
      </c>
      <c r="E201" s="116" t="s">
        <v>195</v>
      </c>
      <c r="F201" s="117">
        <v>28555</v>
      </c>
      <c r="G201" s="117">
        <v>28555</v>
      </c>
      <c r="H201" s="177"/>
    </row>
    <row r="202" spans="1:8" ht="36" customHeight="1">
      <c r="A202" s="115"/>
      <c r="B202" s="115"/>
      <c r="C202" s="115"/>
      <c r="D202" s="216" t="s">
        <v>420</v>
      </c>
      <c r="E202" s="116" t="s">
        <v>195</v>
      </c>
      <c r="F202" s="117">
        <v>714</v>
      </c>
      <c r="G202" s="117">
        <v>690</v>
      </c>
      <c r="H202" s="177"/>
    </row>
    <row r="203" spans="1:8" ht="36" customHeight="1">
      <c r="A203" s="115"/>
      <c r="B203" s="115"/>
      <c r="C203" s="115"/>
      <c r="D203" s="221" t="s">
        <v>183</v>
      </c>
      <c r="E203" s="116" t="s">
        <v>184</v>
      </c>
      <c r="F203" s="117">
        <v>74921</v>
      </c>
      <c r="G203" s="117">
        <v>74487</v>
      </c>
      <c r="H203" s="177"/>
    </row>
    <row r="204" spans="1:8" ht="30" customHeight="1">
      <c r="A204" s="115"/>
      <c r="B204" s="115"/>
      <c r="C204" s="115"/>
      <c r="D204" s="221" t="s">
        <v>421</v>
      </c>
      <c r="E204" s="116" t="s">
        <v>184</v>
      </c>
      <c r="F204" s="117">
        <v>1783</v>
      </c>
      <c r="G204" s="117">
        <v>1752</v>
      </c>
      <c r="H204" s="177"/>
    </row>
    <row r="205" spans="1:8" ht="32.25" customHeight="1">
      <c r="A205" s="115"/>
      <c r="B205" s="115"/>
      <c r="C205" s="115"/>
      <c r="D205" s="221">
        <v>4170</v>
      </c>
      <c r="E205" s="116" t="s">
        <v>148</v>
      </c>
      <c r="F205" s="117">
        <v>754</v>
      </c>
      <c r="G205" s="117">
        <v>450</v>
      </c>
      <c r="H205" s="177"/>
    </row>
    <row r="206" spans="1:8" ht="35.25" customHeight="1">
      <c r="A206" s="115"/>
      <c r="B206" s="115"/>
      <c r="C206" s="115"/>
      <c r="D206" s="221" t="s">
        <v>417</v>
      </c>
      <c r="E206" s="116" t="s">
        <v>148</v>
      </c>
      <c r="F206" s="117">
        <v>1260</v>
      </c>
      <c r="G206" s="117">
        <v>1015</v>
      </c>
      <c r="H206" s="177"/>
    </row>
    <row r="207" spans="1:8" ht="21" customHeight="1">
      <c r="A207" s="115"/>
      <c r="B207" s="115"/>
      <c r="C207" s="115"/>
      <c r="D207" s="221" t="s">
        <v>308</v>
      </c>
      <c r="E207" s="116" t="s">
        <v>185</v>
      </c>
      <c r="F207" s="117">
        <v>147531</v>
      </c>
      <c r="G207" s="117">
        <v>141968</v>
      </c>
      <c r="H207" s="177"/>
    </row>
    <row r="208" spans="1:8" ht="24" customHeight="1">
      <c r="A208" s="115"/>
      <c r="B208" s="115"/>
      <c r="C208" s="115"/>
      <c r="D208" s="221" t="s">
        <v>314</v>
      </c>
      <c r="E208" s="116" t="s">
        <v>185</v>
      </c>
      <c r="F208" s="117">
        <v>193100</v>
      </c>
      <c r="G208" s="117">
        <v>173870</v>
      </c>
      <c r="H208" s="177"/>
    </row>
    <row r="209" spans="1:8" ht="30" customHeight="1">
      <c r="A209" s="115"/>
      <c r="B209" s="115" t="s">
        <v>72</v>
      </c>
      <c r="C209" s="115"/>
      <c r="D209" s="216"/>
      <c r="E209" s="116" t="s">
        <v>83</v>
      </c>
      <c r="F209" s="117">
        <f>F211+F212+F213+F214+F215+F216+F210</f>
        <v>1952341</v>
      </c>
      <c r="G209" s="117">
        <f>G211+G212+G213+G214+G215+G216+G210</f>
        <v>1934650</v>
      </c>
      <c r="H209" s="177"/>
    </row>
    <row r="210" spans="1:8" ht="59.25" customHeight="1">
      <c r="A210" s="115"/>
      <c r="B210" s="115"/>
      <c r="C210" s="115"/>
      <c r="D210" s="216">
        <v>2540</v>
      </c>
      <c r="E210" s="116" t="s">
        <v>186</v>
      </c>
      <c r="F210" s="117">
        <v>40633</v>
      </c>
      <c r="G210" s="117">
        <v>28581</v>
      </c>
      <c r="H210" s="177"/>
    </row>
    <row r="211" spans="1:8" ht="49.5" customHeight="1">
      <c r="A211" s="115"/>
      <c r="B211" s="115"/>
      <c r="C211" s="115"/>
      <c r="D211" s="216">
        <v>3020</v>
      </c>
      <c r="E211" s="116" t="s">
        <v>261</v>
      </c>
      <c r="F211" s="117">
        <v>3435</v>
      </c>
      <c r="G211" s="117">
        <v>3435</v>
      </c>
      <c r="H211" s="177"/>
    </row>
    <row r="212" spans="1:8" ht="30">
      <c r="A212" s="115"/>
      <c r="B212" s="115"/>
      <c r="C212" s="115"/>
      <c r="D212" s="216">
        <v>4010</v>
      </c>
      <c r="E212" s="116" t="s">
        <v>181</v>
      </c>
      <c r="F212" s="117">
        <v>1317732</v>
      </c>
      <c r="G212" s="117">
        <v>1316646</v>
      </c>
      <c r="H212" s="177"/>
    </row>
    <row r="213" spans="1:8" ht="33" customHeight="1">
      <c r="A213" s="115"/>
      <c r="B213" s="115"/>
      <c r="C213" s="115"/>
      <c r="D213" s="216">
        <v>4040</v>
      </c>
      <c r="E213" s="116" t="s">
        <v>195</v>
      </c>
      <c r="F213" s="117">
        <v>101642</v>
      </c>
      <c r="G213" s="117">
        <v>101642</v>
      </c>
      <c r="H213" s="177"/>
    </row>
    <row r="214" spans="1:8" ht="45" customHeight="1">
      <c r="A214" s="115"/>
      <c r="B214" s="115"/>
      <c r="C214" s="115"/>
      <c r="D214" s="221" t="s">
        <v>183</v>
      </c>
      <c r="E214" s="116" t="s">
        <v>184</v>
      </c>
      <c r="F214" s="117">
        <v>251444</v>
      </c>
      <c r="G214" s="117">
        <v>250773</v>
      </c>
      <c r="H214" s="177"/>
    </row>
    <row r="215" spans="1:8" ht="36.75" customHeight="1">
      <c r="A215" s="115"/>
      <c r="B215" s="115"/>
      <c r="C215" s="115"/>
      <c r="D215" s="221">
        <v>4170</v>
      </c>
      <c r="E215" s="116" t="s">
        <v>148</v>
      </c>
      <c r="F215" s="117">
        <v>15760</v>
      </c>
      <c r="G215" s="117">
        <v>15760</v>
      </c>
      <c r="H215" s="177"/>
    </row>
    <row r="216" spans="1:8" ht="23.25" customHeight="1">
      <c r="A216" s="115"/>
      <c r="B216" s="115"/>
      <c r="C216" s="115"/>
      <c r="D216" s="221" t="s">
        <v>422</v>
      </c>
      <c r="E216" s="116" t="s">
        <v>185</v>
      </c>
      <c r="F216" s="117">
        <v>221695</v>
      </c>
      <c r="G216" s="117">
        <v>217813</v>
      </c>
      <c r="H216" s="177"/>
    </row>
    <row r="217" spans="1:8" ht="21.75" customHeight="1">
      <c r="A217" s="115"/>
      <c r="B217" s="115" t="s">
        <v>94</v>
      </c>
      <c r="C217" s="115"/>
      <c r="D217" s="216"/>
      <c r="E217" s="116" t="s">
        <v>423</v>
      </c>
      <c r="F217" s="117">
        <f>F218+F219+F220+F221+F222+F223+F224</f>
        <v>702794</v>
      </c>
      <c r="G217" s="117">
        <f>G218+G219+G220+G221+G222+G223+G224</f>
        <v>699081</v>
      </c>
      <c r="H217" s="177"/>
    </row>
    <row r="218" spans="1:8" ht="30">
      <c r="A218" s="115"/>
      <c r="B218" s="115"/>
      <c r="C218" s="115"/>
      <c r="D218" s="216">
        <v>3020</v>
      </c>
      <c r="E218" s="116" t="s">
        <v>261</v>
      </c>
      <c r="F218" s="117">
        <v>22361</v>
      </c>
      <c r="G218" s="117">
        <v>22342</v>
      </c>
      <c r="H218" s="177"/>
    </row>
    <row r="219" spans="1:8" ht="32.25" customHeight="1">
      <c r="A219" s="115"/>
      <c r="B219" s="115"/>
      <c r="C219" s="115"/>
      <c r="D219" s="216">
        <v>3050</v>
      </c>
      <c r="E219" s="116" t="s">
        <v>263</v>
      </c>
      <c r="F219" s="117">
        <v>360</v>
      </c>
      <c r="G219" s="117">
        <v>360</v>
      </c>
      <c r="H219" s="177"/>
    </row>
    <row r="220" spans="1:8" ht="30.75" customHeight="1">
      <c r="A220" s="115"/>
      <c r="B220" s="115"/>
      <c r="C220" s="115"/>
      <c r="D220" s="216">
        <v>4010</v>
      </c>
      <c r="E220" s="116" t="s">
        <v>181</v>
      </c>
      <c r="F220" s="117">
        <v>484754</v>
      </c>
      <c r="G220" s="117">
        <v>484752</v>
      </c>
      <c r="H220" s="177"/>
    </row>
    <row r="221" spans="1:8" ht="33.75" customHeight="1">
      <c r="A221" s="115"/>
      <c r="B221" s="115"/>
      <c r="C221" s="115"/>
      <c r="D221" s="216">
        <v>4040</v>
      </c>
      <c r="E221" s="116" t="s">
        <v>195</v>
      </c>
      <c r="F221" s="117">
        <v>32127</v>
      </c>
      <c r="G221" s="117">
        <v>31900</v>
      </c>
      <c r="H221" s="177"/>
    </row>
    <row r="222" spans="1:8" ht="27" customHeight="1">
      <c r="A222" s="115"/>
      <c r="B222" s="115"/>
      <c r="C222" s="115"/>
      <c r="D222" s="221" t="s">
        <v>183</v>
      </c>
      <c r="E222" s="116" t="s">
        <v>184</v>
      </c>
      <c r="F222" s="117">
        <v>94368</v>
      </c>
      <c r="G222" s="117">
        <v>94366</v>
      </c>
      <c r="H222" s="177"/>
    </row>
    <row r="223" spans="1:8" ht="38.25" customHeight="1">
      <c r="A223" s="115"/>
      <c r="B223" s="115"/>
      <c r="C223" s="115"/>
      <c r="D223" s="221">
        <v>4170</v>
      </c>
      <c r="E223" s="116" t="s">
        <v>148</v>
      </c>
      <c r="F223" s="117">
        <v>4000</v>
      </c>
      <c r="G223" s="117">
        <v>4000</v>
      </c>
      <c r="H223" s="177"/>
    </row>
    <row r="224" spans="1:8" ht="33.75" customHeight="1">
      <c r="A224" s="115"/>
      <c r="B224" s="115"/>
      <c r="C224" s="115"/>
      <c r="D224" s="221" t="s">
        <v>311</v>
      </c>
      <c r="E224" s="116" t="s">
        <v>185</v>
      </c>
      <c r="F224" s="117">
        <v>64824</v>
      </c>
      <c r="G224" s="117">
        <v>61361</v>
      </c>
      <c r="H224" s="177"/>
    </row>
    <row r="225" spans="1:8" ht="19.5" customHeight="1">
      <c r="A225" s="115"/>
      <c r="B225" s="115" t="s">
        <v>51</v>
      </c>
      <c r="C225" s="115"/>
      <c r="D225" s="216"/>
      <c r="E225" s="116" t="s">
        <v>52</v>
      </c>
      <c r="F225" s="117">
        <f>F226</f>
        <v>76797</v>
      </c>
      <c r="G225" s="117">
        <f>G226</f>
        <v>76253</v>
      </c>
      <c r="H225" s="177"/>
    </row>
    <row r="226" spans="1:8" ht="21" customHeight="1">
      <c r="A226" s="115"/>
      <c r="B226" s="115"/>
      <c r="C226" s="115"/>
      <c r="D226" s="221">
        <v>3240</v>
      </c>
      <c r="E226" s="116" t="s">
        <v>189</v>
      </c>
      <c r="F226" s="117">
        <v>76797</v>
      </c>
      <c r="G226" s="117">
        <v>76253</v>
      </c>
      <c r="H226" s="177"/>
    </row>
    <row r="227" spans="1:8" ht="45.75" customHeight="1">
      <c r="A227" s="115"/>
      <c r="B227" s="115" t="s">
        <v>121</v>
      </c>
      <c r="C227" s="115"/>
      <c r="D227" s="216"/>
      <c r="E227" s="116" t="s">
        <v>127</v>
      </c>
      <c r="F227" s="117">
        <f>F228+F229+F230+F231+F232+F233+F234</f>
        <v>2154938</v>
      </c>
      <c r="G227" s="117">
        <f>G228+G229+G230+G231+G232+G233+G234</f>
        <v>2131170</v>
      </c>
      <c r="H227" s="177"/>
    </row>
    <row r="228" spans="1:8" ht="36" customHeight="1">
      <c r="A228" s="115"/>
      <c r="B228" s="115"/>
      <c r="C228" s="115"/>
      <c r="D228" s="216">
        <v>3020</v>
      </c>
      <c r="E228" s="116" t="s">
        <v>261</v>
      </c>
      <c r="F228" s="117">
        <v>2089</v>
      </c>
      <c r="G228" s="117">
        <v>2089</v>
      </c>
      <c r="H228" s="177"/>
    </row>
    <row r="229" spans="1:8" ht="36.75" customHeight="1">
      <c r="A229" s="115"/>
      <c r="B229" s="115"/>
      <c r="C229" s="115"/>
      <c r="D229" s="216">
        <v>4010</v>
      </c>
      <c r="E229" s="116" t="s">
        <v>181</v>
      </c>
      <c r="F229" s="117">
        <v>1326769</v>
      </c>
      <c r="G229" s="117">
        <v>1326769</v>
      </c>
      <c r="H229" s="177"/>
    </row>
    <row r="230" spans="1:8" ht="33.75" customHeight="1">
      <c r="A230" s="115"/>
      <c r="B230" s="115"/>
      <c r="C230" s="115"/>
      <c r="D230" s="216">
        <v>4040</v>
      </c>
      <c r="E230" s="116" t="s">
        <v>195</v>
      </c>
      <c r="F230" s="117">
        <v>101417</v>
      </c>
      <c r="G230" s="117">
        <v>101417</v>
      </c>
      <c r="H230" s="177"/>
    </row>
    <row r="231" spans="1:8" ht="24" customHeight="1">
      <c r="A231" s="115"/>
      <c r="B231" s="115"/>
      <c r="C231" s="115"/>
      <c r="D231" s="221" t="s">
        <v>183</v>
      </c>
      <c r="E231" s="116" t="s">
        <v>184</v>
      </c>
      <c r="F231" s="117">
        <v>266489</v>
      </c>
      <c r="G231" s="117">
        <v>266489</v>
      </c>
      <c r="H231" s="177"/>
    </row>
    <row r="232" spans="1:8" ht="30.75" customHeight="1">
      <c r="A232" s="115"/>
      <c r="B232" s="115"/>
      <c r="C232" s="115"/>
      <c r="D232" s="221">
        <v>4170</v>
      </c>
      <c r="E232" s="116" t="s">
        <v>148</v>
      </c>
      <c r="F232" s="117">
        <v>2000</v>
      </c>
      <c r="G232" s="117">
        <v>1600</v>
      </c>
      <c r="H232" s="177"/>
    </row>
    <row r="233" spans="1:8" ht="30.75" customHeight="1">
      <c r="A233" s="115"/>
      <c r="B233" s="115"/>
      <c r="C233" s="115"/>
      <c r="D233" s="221" t="s">
        <v>309</v>
      </c>
      <c r="E233" s="116" t="s">
        <v>185</v>
      </c>
      <c r="F233" s="117">
        <v>442733</v>
      </c>
      <c r="G233" s="117">
        <v>419940</v>
      </c>
      <c r="H233" s="177"/>
    </row>
    <row r="234" spans="1:8" ht="30.75" customHeight="1">
      <c r="A234" s="115"/>
      <c r="B234" s="115"/>
      <c r="C234" s="115"/>
      <c r="D234" s="216">
        <v>4780</v>
      </c>
      <c r="E234" s="116" t="s">
        <v>315</v>
      </c>
      <c r="F234" s="117">
        <v>13441</v>
      </c>
      <c r="G234" s="117">
        <v>12866</v>
      </c>
      <c r="H234" s="177"/>
    </row>
    <row r="235" spans="1:8" ht="30.75" customHeight="1">
      <c r="A235" s="115"/>
      <c r="B235" s="115" t="s">
        <v>172</v>
      </c>
      <c r="C235" s="115"/>
      <c r="D235" s="216"/>
      <c r="E235" s="116" t="s">
        <v>171</v>
      </c>
      <c r="F235" s="117">
        <f>F236</f>
        <v>41763</v>
      </c>
      <c r="G235" s="117">
        <f>G236</f>
        <v>33803</v>
      </c>
      <c r="H235" s="177"/>
    </row>
    <row r="236" spans="1:8" ht="34.5" customHeight="1">
      <c r="A236" s="115"/>
      <c r="B236" s="115"/>
      <c r="C236" s="115"/>
      <c r="D236" s="216" t="s">
        <v>424</v>
      </c>
      <c r="E236" s="116" t="s">
        <v>191</v>
      </c>
      <c r="F236" s="117">
        <v>41763</v>
      </c>
      <c r="G236" s="117">
        <v>33803</v>
      </c>
      <c r="H236" s="177"/>
    </row>
    <row r="237" spans="1:8" ht="34.5" customHeight="1">
      <c r="A237" s="115"/>
      <c r="B237" s="115" t="s">
        <v>53</v>
      </c>
      <c r="C237" s="115"/>
      <c r="D237" s="216"/>
      <c r="E237" s="116" t="s">
        <v>46</v>
      </c>
      <c r="F237" s="117">
        <f>F238</f>
        <v>10609</v>
      </c>
      <c r="G237" s="117">
        <f>G238</f>
        <v>0</v>
      </c>
      <c r="H237" s="177"/>
    </row>
    <row r="238" spans="1:8" ht="22.5" customHeight="1">
      <c r="A238" s="115"/>
      <c r="B238" s="115"/>
      <c r="C238" s="115"/>
      <c r="D238" s="221">
        <v>4300</v>
      </c>
      <c r="E238" s="116" t="s">
        <v>185</v>
      </c>
      <c r="F238" s="117">
        <v>10609</v>
      </c>
      <c r="G238" s="117">
        <v>0</v>
      </c>
      <c r="H238" s="177"/>
    </row>
    <row r="239" spans="1:8" ht="28.5" customHeight="1">
      <c r="A239" s="118" t="s">
        <v>253</v>
      </c>
      <c r="B239" s="118"/>
      <c r="C239" s="118"/>
      <c r="D239" s="330"/>
      <c r="E239" s="126" t="s">
        <v>274</v>
      </c>
      <c r="F239" s="120">
        <f>F240+F242+F244+F246+F248</f>
        <v>519900</v>
      </c>
      <c r="G239" s="120">
        <f>G240+G242+G244+G246+G248</f>
        <v>473930</v>
      </c>
      <c r="H239" s="164">
        <f>G239/F239%</f>
        <v>91.1579149836507</v>
      </c>
    </row>
    <row r="240" spans="1:8" ht="42" customHeight="1">
      <c r="A240" s="115"/>
      <c r="B240" s="115" t="s">
        <v>275</v>
      </c>
      <c r="C240" s="115"/>
      <c r="D240" s="221"/>
      <c r="E240" s="116" t="s">
        <v>276</v>
      </c>
      <c r="F240" s="117">
        <f>F241</f>
        <v>282636</v>
      </c>
      <c r="G240" s="117">
        <f>G241</f>
        <v>263096</v>
      </c>
      <c r="H240" s="164"/>
    </row>
    <row r="241" spans="1:8" ht="30.75" customHeight="1">
      <c r="A241" s="115"/>
      <c r="B241" s="115"/>
      <c r="C241" s="115"/>
      <c r="D241" s="221" t="s">
        <v>277</v>
      </c>
      <c r="E241" s="116" t="s">
        <v>185</v>
      </c>
      <c r="F241" s="117">
        <v>282636</v>
      </c>
      <c r="G241" s="117">
        <v>263096</v>
      </c>
      <c r="H241" s="164"/>
    </row>
    <row r="242" spans="1:8" ht="42" customHeight="1">
      <c r="A242" s="115"/>
      <c r="B242" s="115" t="s">
        <v>280</v>
      </c>
      <c r="C242" s="115"/>
      <c r="D242" s="221"/>
      <c r="E242" s="116" t="s">
        <v>281</v>
      </c>
      <c r="F242" s="117">
        <f>F243</f>
        <v>119417</v>
      </c>
      <c r="G242" s="117">
        <f>G243</f>
        <v>97224</v>
      </c>
      <c r="H242" s="164"/>
    </row>
    <row r="243" spans="1:8" ht="25.5" customHeight="1">
      <c r="A243" s="115"/>
      <c r="B243" s="115"/>
      <c r="C243" s="115"/>
      <c r="D243" s="221">
        <v>4300</v>
      </c>
      <c r="E243" s="116" t="s">
        <v>185</v>
      </c>
      <c r="F243" s="117">
        <v>119417</v>
      </c>
      <c r="G243" s="117">
        <v>97224</v>
      </c>
      <c r="H243" s="164"/>
    </row>
    <row r="244" spans="1:8" ht="41.25" customHeight="1">
      <c r="A244" s="115"/>
      <c r="B244" s="115" t="s">
        <v>282</v>
      </c>
      <c r="C244" s="115"/>
      <c r="D244" s="221"/>
      <c r="E244" s="116" t="s">
        <v>283</v>
      </c>
      <c r="F244" s="117">
        <f>F245</f>
        <v>4250</v>
      </c>
      <c r="G244" s="117">
        <f>G245</f>
        <v>2172</v>
      </c>
      <c r="H244" s="164"/>
    </row>
    <row r="245" spans="1:8" ht="32.25" customHeight="1">
      <c r="A245" s="115"/>
      <c r="B245" s="115"/>
      <c r="C245" s="115"/>
      <c r="D245" s="221">
        <v>4210</v>
      </c>
      <c r="E245" s="116" t="s">
        <v>185</v>
      </c>
      <c r="F245" s="117">
        <v>4250</v>
      </c>
      <c r="G245" s="117">
        <v>2172</v>
      </c>
      <c r="H245" s="164"/>
    </row>
    <row r="246" spans="1:8" s="248" customFormat="1" ht="32.25" customHeight="1">
      <c r="A246" s="115"/>
      <c r="B246" s="115" t="s">
        <v>284</v>
      </c>
      <c r="C246" s="115"/>
      <c r="D246" s="221"/>
      <c r="E246" s="116" t="s">
        <v>285</v>
      </c>
      <c r="F246" s="117">
        <f>F247</f>
        <v>13947</v>
      </c>
      <c r="G246" s="117">
        <f>G247</f>
        <v>13947</v>
      </c>
      <c r="H246" s="164"/>
    </row>
    <row r="247" spans="1:8" s="248" customFormat="1" ht="33.75" customHeight="1">
      <c r="A247" s="115"/>
      <c r="B247" s="115"/>
      <c r="C247" s="115"/>
      <c r="D247" s="221">
        <v>4390</v>
      </c>
      <c r="E247" s="116" t="s">
        <v>185</v>
      </c>
      <c r="F247" s="117">
        <v>13947</v>
      </c>
      <c r="G247" s="117">
        <v>13947</v>
      </c>
      <c r="H247" s="164"/>
    </row>
    <row r="248" spans="1:8" ht="39" customHeight="1">
      <c r="A248" s="115"/>
      <c r="B248" s="115" t="s">
        <v>286</v>
      </c>
      <c r="C248" s="115"/>
      <c r="D248" s="221"/>
      <c r="E248" s="116" t="s">
        <v>46</v>
      </c>
      <c r="F248" s="117">
        <f>F250+F249</f>
        <v>99650</v>
      </c>
      <c r="G248" s="117">
        <f>G250+G249</f>
        <v>97491</v>
      </c>
      <c r="H248" s="164"/>
    </row>
    <row r="249" spans="1:8" ht="75" customHeight="1">
      <c r="A249" s="115"/>
      <c r="B249" s="115"/>
      <c r="C249" s="115"/>
      <c r="D249" s="221">
        <v>2360</v>
      </c>
      <c r="E249" s="116" t="s">
        <v>316</v>
      </c>
      <c r="F249" s="117">
        <v>20000</v>
      </c>
      <c r="G249" s="117">
        <v>20000</v>
      </c>
      <c r="H249" s="164"/>
    </row>
    <row r="250" spans="1:8" ht="36.75" customHeight="1">
      <c r="A250" s="115"/>
      <c r="B250" s="115"/>
      <c r="C250" s="115"/>
      <c r="D250" s="221" t="s">
        <v>247</v>
      </c>
      <c r="E250" s="116" t="s">
        <v>185</v>
      </c>
      <c r="F250" s="117">
        <v>79650</v>
      </c>
      <c r="G250" s="117">
        <v>77491</v>
      </c>
      <c r="H250" s="164"/>
    </row>
    <row r="251" spans="1:8" ht="33.75" customHeight="1">
      <c r="A251" s="122" t="s">
        <v>100</v>
      </c>
      <c r="B251" s="122"/>
      <c r="C251" s="122"/>
      <c r="D251" s="217"/>
      <c r="E251" s="126" t="s">
        <v>179</v>
      </c>
      <c r="F251" s="125">
        <f>F252+F256</f>
        <v>361100</v>
      </c>
      <c r="G251" s="125">
        <f>G252+G256</f>
        <v>353483</v>
      </c>
      <c r="H251" s="164">
        <f>G251/F251%</f>
        <v>97.89061201883135</v>
      </c>
    </row>
    <row r="252" spans="1:8" ht="32.25" customHeight="1">
      <c r="A252" s="180"/>
      <c r="B252" s="180" t="s">
        <v>130</v>
      </c>
      <c r="C252" s="180"/>
      <c r="D252" s="216"/>
      <c r="E252" s="116" t="s">
        <v>131</v>
      </c>
      <c r="F252" s="181">
        <f>F253+F255+F254</f>
        <v>161100</v>
      </c>
      <c r="G252" s="181">
        <f>G253+G255+G254</f>
        <v>153483</v>
      </c>
      <c r="H252" s="195"/>
    </row>
    <row r="253" spans="1:8" ht="150">
      <c r="A253" s="180"/>
      <c r="B253" s="180"/>
      <c r="C253" s="180"/>
      <c r="D253" s="216">
        <v>2360</v>
      </c>
      <c r="E253" s="116" t="s">
        <v>316</v>
      </c>
      <c r="F253" s="181">
        <v>75000</v>
      </c>
      <c r="G253" s="181">
        <v>71017</v>
      </c>
      <c r="H253" s="195"/>
    </row>
    <row r="254" spans="1:8" ht="31.5" customHeight="1">
      <c r="A254" s="180"/>
      <c r="B254" s="180"/>
      <c r="C254" s="180"/>
      <c r="D254" s="216">
        <v>4170</v>
      </c>
      <c r="E254" s="116" t="s">
        <v>148</v>
      </c>
      <c r="F254" s="181">
        <v>15300</v>
      </c>
      <c r="G254" s="181">
        <v>11800</v>
      </c>
      <c r="H254" s="195"/>
    </row>
    <row r="255" spans="1:8" ht="27" customHeight="1">
      <c r="A255" s="180"/>
      <c r="B255" s="180"/>
      <c r="C255" s="180"/>
      <c r="D255" s="216" t="s">
        <v>247</v>
      </c>
      <c r="E255" s="116" t="s">
        <v>185</v>
      </c>
      <c r="F255" s="181">
        <v>70800</v>
      </c>
      <c r="G255" s="181">
        <v>70666</v>
      </c>
      <c r="H255" s="247"/>
    </row>
    <row r="256" spans="1:8" ht="30">
      <c r="A256" s="180"/>
      <c r="B256" s="180" t="s">
        <v>381</v>
      </c>
      <c r="C256" s="180"/>
      <c r="D256" s="216"/>
      <c r="E256" s="116" t="s">
        <v>382</v>
      </c>
      <c r="F256" s="181">
        <f>F257</f>
        <v>200000</v>
      </c>
      <c r="G256" s="181">
        <f>G257</f>
        <v>200000</v>
      </c>
      <c r="H256" s="247"/>
    </row>
    <row r="257" spans="1:8" ht="30">
      <c r="A257" s="180"/>
      <c r="B257" s="180"/>
      <c r="C257" s="180"/>
      <c r="D257" s="216">
        <v>6050</v>
      </c>
      <c r="E257" s="116" t="s">
        <v>187</v>
      </c>
      <c r="F257" s="181">
        <v>200000</v>
      </c>
      <c r="G257" s="181">
        <v>200000</v>
      </c>
      <c r="H257" s="247"/>
    </row>
    <row r="258" spans="1:8" ht="15.75">
      <c r="A258" s="122" t="s">
        <v>101</v>
      </c>
      <c r="B258" s="122"/>
      <c r="C258" s="122"/>
      <c r="D258" s="217"/>
      <c r="E258" s="126" t="s">
        <v>301</v>
      </c>
      <c r="F258" s="125">
        <f>F259+F265</f>
        <v>248390</v>
      </c>
      <c r="G258" s="125">
        <f>G259+G265</f>
        <v>224381</v>
      </c>
      <c r="H258" s="164">
        <f>G258/F258%</f>
        <v>90.33415193848383</v>
      </c>
    </row>
    <row r="259" spans="1:8" ht="15">
      <c r="A259" s="180"/>
      <c r="B259" s="180" t="s">
        <v>175</v>
      </c>
      <c r="C259" s="180"/>
      <c r="D259" s="216"/>
      <c r="E259" s="116" t="s">
        <v>176</v>
      </c>
      <c r="F259" s="181">
        <f>SUM(F260:F264)</f>
        <v>173390</v>
      </c>
      <c r="G259" s="181">
        <f>SUM(G260:G264)</f>
        <v>152667</v>
      </c>
      <c r="H259" s="182"/>
    </row>
    <row r="260" spans="1:8" ht="30">
      <c r="A260" s="180"/>
      <c r="B260" s="180"/>
      <c r="C260" s="180"/>
      <c r="D260" s="216">
        <v>4010</v>
      </c>
      <c r="E260" s="116" t="s">
        <v>181</v>
      </c>
      <c r="F260" s="181">
        <v>35300</v>
      </c>
      <c r="G260" s="181">
        <v>29898</v>
      </c>
      <c r="H260" s="182"/>
    </row>
    <row r="261" spans="1:8" ht="15">
      <c r="A261" s="180"/>
      <c r="B261" s="180"/>
      <c r="C261" s="180"/>
      <c r="D261" s="216" t="s">
        <v>248</v>
      </c>
      <c r="E261" s="116" t="s">
        <v>184</v>
      </c>
      <c r="F261" s="181">
        <v>8600</v>
      </c>
      <c r="G261" s="181">
        <v>6696</v>
      </c>
      <c r="H261" s="182"/>
    </row>
    <row r="262" spans="1:8" ht="15">
      <c r="A262" s="180"/>
      <c r="B262" s="180"/>
      <c r="C262" s="180"/>
      <c r="D262" s="216">
        <v>4170</v>
      </c>
      <c r="E262" s="116" t="s">
        <v>148</v>
      </c>
      <c r="F262" s="181">
        <v>10100</v>
      </c>
      <c r="G262" s="181">
        <v>8117</v>
      </c>
      <c r="H262" s="182"/>
    </row>
    <row r="263" spans="1:8" ht="15">
      <c r="A263" s="180"/>
      <c r="B263" s="180"/>
      <c r="C263" s="180"/>
      <c r="D263" s="216" t="s">
        <v>247</v>
      </c>
      <c r="E263" s="116" t="s">
        <v>185</v>
      </c>
      <c r="F263" s="181">
        <v>99390</v>
      </c>
      <c r="G263" s="181">
        <v>87956</v>
      </c>
      <c r="H263" s="182"/>
    </row>
    <row r="264" spans="1:8" ht="45">
      <c r="A264" s="180"/>
      <c r="B264" s="180"/>
      <c r="C264" s="180"/>
      <c r="D264" s="216">
        <v>6060</v>
      </c>
      <c r="E264" s="116" t="s">
        <v>188</v>
      </c>
      <c r="F264" s="181">
        <v>20000</v>
      </c>
      <c r="G264" s="181">
        <v>20000</v>
      </c>
      <c r="H264" s="182"/>
    </row>
    <row r="265" spans="1:8" ht="30">
      <c r="A265" s="115"/>
      <c r="B265" s="115" t="s">
        <v>132</v>
      </c>
      <c r="C265" s="115"/>
      <c r="D265" s="216"/>
      <c r="E265" s="116" t="s">
        <v>317</v>
      </c>
      <c r="F265" s="117">
        <f>F266+F267</f>
        <v>75000</v>
      </c>
      <c r="G265" s="117">
        <f>G266+G267</f>
        <v>71714</v>
      </c>
      <c r="H265" s="177"/>
    </row>
    <row r="266" spans="1:8" ht="150">
      <c r="A266" s="130"/>
      <c r="B266" s="130"/>
      <c r="C266" s="130"/>
      <c r="D266" s="222">
        <v>2360</v>
      </c>
      <c r="E266" s="116" t="s">
        <v>316</v>
      </c>
      <c r="F266" s="136">
        <v>60750</v>
      </c>
      <c r="G266" s="136">
        <v>60393</v>
      </c>
      <c r="H266" s="176"/>
    </row>
    <row r="267" spans="1:8" ht="16.5" thickBot="1">
      <c r="A267" s="130"/>
      <c r="B267" s="130"/>
      <c r="C267" s="130"/>
      <c r="D267" s="222">
        <v>4210</v>
      </c>
      <c r="E267" s="132" t="s">
        <v>185</v>
      </c>
      <c r="F267" s="136">
        <v>14250</v>
      </c>
      <c r="G267" s="136">
        <v>11321</v>
      </c>
      <c r="H267" s="185"/>
    </row>
    <row r="268" spans="1:8" ht="16.5" thickBot="1">
      <c r="A268" s="404" t="s">
        <v>39</v>
      </c>
      <c r="B268" s="358"/>
      <c r="C268" s="358"/>
      <c r="D268" s="358"/>
      <c r="E268" s="359"/>
      <c r="F268" s="186">
        <f>F4+F7+F12+F23+F26+F30+F47+F78+F81+F88+F91+F97+F154+F158+F189+F195+F239+F251+F258</f>
        <v>101939061</v>
      </c>
      <c r="G268" s="186">
        <f>G4+G7+G12+G23+G26+G30+G47+G78+G81+G91+G97+G154+G158+G189+G195+G239+G251+G258+G88</f>
        <v>94986416</v>
      </c>
      <c r="H268" s="187">
        <f>G268/F268%</f>
        <v>93.17960658868537</v>
      </c>
    </row>
  </sheetData>
  <sheetProtection/>
  <mergeCells count="3">
    <mergeCell ref="A268:E268"/>
    <mergeCell ref="B2:H2"/>
    <mergeCell ref="F1:H1"/>
  </mergeCells>
  <printOptions horizontalCentered="1"/>
  <pageMargins left="0.7874015748031497" right="0.7874015748031497" top="0.9055118110236221" bottom="0.7874015748031497" header="0.5118110236220472" footer="0.5118110236220472"/>
  <pageSetup fitToHeight="11" fitToWidth="1" horizontalDpi="600" verticalDpi="600" orientation="portrait" paperSize="9" scale="77" r:id="rId1"/>
  <headerFooter alignWithMargins="0">
    <oddFooter>&amp;CStrona &amp;P</oddFooter>
  </headerFooter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13"/>
  <sheetViews>
    <sheetView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54</v>
      </c>
      <c r="G1" s="343"/>
    </row>
    <row r="2" spans="1:7" ht="118.5" customHeight="1" thickBot="1">
      <c r="A2" s="341" t="s">
        <v>360</v>
      </c>
      <c r="B2" s="341"/>
      <c r="C2" s="341"/>
      <c r="D2" s="341"/>
      <c r="E2" s="341"/>
      <c r="F2" s="341"/>
      <c r="G2" s="341"/>
    </row>
    <row r="3" spans="1:7" ht="15.75">
      <c r="A3" s="197" t="s">
        <v>1</v>
      </c>
      <c r="B3" s="198" t="s">
        <v>2</v>
      </c>
      <c r="C3" s="198" t="s">
        <v>3</v>
      </c>
      <c r="D3" s="198" t="s">
        <v>4</v>
      </c>
      <c r="E3" s="198" t="s">
        <v>5</v>
      </c>
      <c r="F3" s="198" t="s">
        <v>6</v>
      </c>
      <c r="G3" s="199" t="s">
        <v>7</v>
      </c>
    </row>
    <row r="4" spans="1:7" s="100" customFormat="1" ht="28.5" customHeight="1">
      <c r="A4" s="20">
        <v>600</v>
      </c>
      <c r="B4" s="20"/>
      <c r="C4" s="20"/>
      <c r="D4" s="17" t="s">
        <v>75</v>
      </c>
      <c r="E4" s="52">
        <f>E5</f>
        <v>899304</v>
      </c>
      <c r="F4" s="52">
        <f>F5</f>
        <v>897807</v>
      </c>
      <c r="G4" s="291">
        <f>F4/E4%</f>
        <v>99.83353793600384</v>
      </c>
    </row>
    <row r="5" spans="1:7" s="100" customFormat="1" ht="30">
      <c r="A5" s="290"/>
      <c r="B5" s="88">
        <v>60014</v>
      </c>
      <c r="C5" s="88">
        <v>6430</v>
      </c>
      <c r="D5" s="5" t="s">
        <v>76</v>
      </c>
      <c r="E5" s="78">
        <v>899304</v>
      </c>
      <c r="F5" s="78">
        <v>897807</v>
      </c>
      <c r="G5" s="17"/>
    </row>
    <row r="6" spans="1:7" ht="22.5" customHeight="1">
      <c r="A6" s="107" t="s">
        <v>43</v>
      </c>
      <c r="B6" s="107"/>
      <c r="C6" s="138"/>
      <c r="D6" s="103" t="s">
        <v>44</v>
      </c>
      <c r="E6" s="276">
        <f>E7</f>
        <v>264</v>
      </c>
      <c r="F6" s="276">
        <f>F7</f>
        <v>264</v>
      </c>
      <c r="G6" s="87">
        <f>F6/E6%</f>
        <v>100</v>
      </c>
    </row>
    <row r="7" spans="1:7" ht="29.25" customHeight="1">
      <c r="A7" s="108"/>
      <c r="B7" s="108" t="s">
        <v>45</v>
      </c>
      <c r="C7" s="104">
        <v>2130</v>
      </c>
      <c r="D7" s="105" t="s">
        <v>46</v>
      </c>
      <c r="E7" s="106">
        <v>264</v>
      </c>
      <c r="F7" s="106">
        <v>264</v>
      </c>
      <c r="G7" s="23"/>
    </row>
    <row r="8" spans="1:7" ht="21" customHeight="1">
      <c r="A8" s="95">
        <v>852</v>
      </c>
      <c r="B8" s="94"/>
      <c r="C8" s="95"/>
      <c r="D8" s="97" t="s">
        <v>116</v>
      </c>
      <c r="E8" s="96">
        <f>E9+E10+E11</f>
        <v>263024</v>
      </c>
      <c r="F8" s="96">
        <f>F9+F10+F11</f>
        <v>235684</v>
      </c>
      <c r="G8" s="23">
        <f>F8/E8%</f>
        <v>89.60551128414137</v>
      </c>
    </row>
    <row r="9" spans="1:7" ht="30">
      <c r="A9" s="6"/>
      <c r="B9" s="14" t="s">
        <v>117</v>
      </c>
      <c r="C9" s="6">
        <v>2130</v>
      </c>
      <c r="D9" s="5" t="s">
        <v>47</v>
      </c>
      <c r="E9" s="7">
        <v>139308</v>
      </c>
      <c r="F9" s="7">
        <v>134284</v>
      </c>
      <c r="G9" s="6"/>
    </row>
    <row r="10" spans="1:7" s="13" customFormat="1" ht="29.25" customHeight="1">
      <c r="A10" s="16"/>
      <c r="B10" s="14" t="s">
        <v>128</v>
      </c>
      <c r="C10" s="6">
        <v>2130</v>
      </c>
      <c r="D10" s="5" t="s">
        <v>48</v>
      </c>
      <c r="E10" s="7">
        <v>111716</v>
      </c>
      <c r="F10" s="7">
        <v>101400</v>
      </c>
      <c r="G10" s="24"/>
    </row>
    <row r="11" spans="1:7" ht="30">
      <c r="A11" s="26"/>
      <c r="B11" s="26" t="s">
        <v>120</v>
      </c>
      <c r="C11" s="27">
        <v>2130</v>
      </c>
      <c r="D11" s="28" t="s">
        <v>36</v>
      </c>
      <c r="E11" s="7">
        <v>12000</v>
      </c>
      <c r="F11" s="7"/>
      <c r="G11" s="24"/>
    </row>
    <row r="12" spans="1:7" s="13" customFormat="1" ht="26.25" customHeight="1">
      <c r="A12" s="350" t="s">
        <v>39</v>
      </c>
      <c r="B12" s="351"/>
      <c r="C12" s="351"/>
      <c r="D12" s="352"/>
      <c r="E12" s="18">
        <f>E4+E6+E8</f>
        <v>1162592</v>
      </c>
      <c r="F12" s="18">
        <f>F4+F6+F8</f>
        <v>1133755</v>
      </c>
      <c r="G12" s="23">
        <f>F12/E12%</f>
        <v>97.51959414824805</v>
      </c>
    </row>
    <row r="13" spans="1:7" ht="15">
      <c r="A13" s="31"/>
      <c r="B13" s="31"/>
      <c r="C13" s="32"/>
      <c r="D13" s="33"/>
      <c r="E13" s="34"/>
      <c r="F13" s="34"/>
      <c r="G13" s="35"/>
    </row>
  </sheetData>
  <sheetProtection/>
  <mergeCells count="3">
    <mergeCell ref="F1:G1"/>
    <mergeCell ref="A2:G2"/>
    <mergeCell ref="A12:D12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G7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60</v>
      </c>
      <c r="G1" s="343"/>
    </row>
    <row r="2" spans="1:7" ht="118.5" customHeight="1" thickBot="1">
      <c r="A2" s="341" t="s">
        <v>409</v>
      </c>
      <c r="B2" s="341"/>
      <c r="C2" s="341"/>
      <c r="D2" s="341"/>
      <c r="E2" s="341"/>
      <c r="F2" s="341"/>
      <c r="G2" s="341"/>
    </row>
    <row r="3" spans="1:7" ht="24" customHeight="1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00" customFormat="1" ht="49.5" customHeight="1">
      <c r="A4" s="297" t="s">
        <v>100</v>
      </c>
      <c r="B4" s="297"/>
      <c r="C4" s="297"/>
      <c r="D4" s="298" t="s">
        <v>179</v>
      </c>
      <c r="E4" s="299">
        <f>E5</f>
        <v>200000</v>
      </c>
      <c r="F4" s="299">
        <f>F5</f>
        <v>200000</v>
      </c>
      <c r="G4" s="113">
        <f>F4/E4%</f>
        <v>100</v>
      </c>
    </row>
    <row r="5" spans="1:7" s="100" customFormat="1" ht="54" customHeight="1">
      <c r="A5" s="127"/>
      <c r="B5" s="183" t="s">
        <v>381</v>
      </c>
      <c r="C5" s="183" t="s">
        <v>383</v>
      </c>
      <c r="D5" s="184" t="s">
        <v>382</v>
      </c>
      <c r="E5" s="181">
        <v>200000</v>
      </c>
      <c r="F5" s="181">
        <v>200000</v>
      </c>
      <c r="G5" s="195"/>
    </row>
    <row r="6" spans="1:7" s="13" customFormat="1" ht="26.25" customHeight="1">
      <c r="A6" s="350" t="s">
        <v>39</v>
      </c>
      <c r="B6" s="351"/>
      <c r="C6" s="351"/>
      <c r="D6" s="352"/>
      <c r="E6" s="18">
        <f>E4</f>
        <v>200000</v>
      </c>
      <c r="F6" s="18">
        <f>F4</f>
        <v>200000</v>
      </c>
      <c r="G6" s="23">
        <f>F6/E6%</f>
        <v>100</v>
      </c>
    </row>
    <row r="7" spans="1:7" ht="15">
      <c r="A7" s="31"/>
      <c r="B7" s="31"/>
      <c r="C7" s="32"/>
      <c r="D7" s="33"/>
      <c r="E7" s="34"/>
      <c r="F7" s="34"/>
      <c r="G7" s="35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G21"/>
  <sheetViews>
    <sheetView zoomScale="75" zoomScaleNormal="75" zoomScalePageLayoutView="0" workbookViewId="0" topLeftCell="A1">
      <selection activeCell="F1" sqref="F1:G1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73</v>
      </c>
      <c r="G1" s="343"/>
    </row>
    <row r="2" spans="1:7" ht="104.25" customHeight="1" thickBot="1">
      <c r="A2" s="341" t="s">
        <v>357</v>
      </c>
      <c r="B2" s="341"/>
      <c r="C2" s="341"/>
      <c r="D2" s="341"/>
      <c r="E2" s="341"/>
      <c r="F2" s="341"/>
      <c r="G2" s="341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 hidden="1">
      <c r="A4" s="9" t="s">
        <v>56</v>
      </c>
      <c r="B4" s="9"/>
      <c r="C4" s="10"/>
      <c r="D4" s="11" t="s">
        <v>57</v>
      </c>
      <c r="E4" s="12">
        <v>10000</v>
      </c>
      <c r="F4" s="12">
        <v>4998</v>
      </c>
      <c r="G4" s="21">
        <v>50</v>
      </c>
    </row>
    <row r="5" spans="1:7" ht="60">
      <c r="A5" s="6">
        <v>758</v>
      </c>
      <c r="B5" s="14" t="s">
        <v>58</v>
      </c>
      <c r="C5" s="6">
        <v>2920</v>
      </c>
      <c r="D5" s="5" t="s">
        <v>59</v>
      </c>
      <c r="E5" s="7">
        <v>19999348</v>
      </c>
      <c r="F5" s="7">
        <v>19999348</v>
      </c>
      <c r="G5" s="24">
        <f>F5/E5%</f>
        <v>100</v>
      </c>
    </row>
    <row r="6" spans="1:7" ht="60">
      <c r="A6" s="6">
        <v>758</v>
      </c>
      <c r="B6" s="14" t="s">
        <v>205</v>
      </c>
      <c r="C6" s="6">
        <v>2760</v>
      </c>
      <c r="D6" s="5" t="s">
        <v>210</v>
      </c>
      <c r="E6" s="7">
        <v>1386</v>
      </c>
      <c r="F6" s="7">
        <v>1386</v>
      </c>
      <c r="G6" s="24">
        <f>F6/E6%</f>
        <v>100</v>
      </c>
    </row>
    <row r="7" spans="1:7" ht="64.5" customHeight="1" thickBot="1">
      <c r="A7" s="16" t="s">
        <v>56</v>
      </c>
      <c r="B7" s="14" t="s">
        <v>118</v>
      </c>
      <c r="C7" s="6">
        <v>2920</v>
      </c>
      <c r="D7" s="5" t="s">
        <v>119</v>
      </c>
      <c r="E7" s="7">
        <v>4969032</v>
      </c>
      <c r="F7" s="7">
        <v>4969032</v>
      </c>
      <c r="G7" s="24">
        <f aca="true" t="shared" si="0" ref="G7:G20">F7/E7%</f>
        <v>100</v>
      </c>
    </row>
    <row r="8" spans="1:7" s="13" customFormat="1" ht="16.5" hidden="1" thickBot="1">
      <c r="A8" s="25" t="s">
        <v>15</v>
      </c>
      <c r="B8" s="25"/>
      <c r="C8" s="20"/>
      <c r="D8" s="17" t="s">
        <v>16</v>
      </c>
      <c r="E8" s="18">
        <f>E9+E10+E11</f>
        <v>467334</v>
      </c>
      <c r="F8" s="18">
        <f>F9+F10+F11</f>
        <v>216192</v>
      </c>
      <c r="G8" s="24">
        <f t="shared" si="0"/>
        <v>46.26070433565715</v>
      </c>
    </row>
    <row r="9" spans="1:7" ht="45.75" hidden="1" thickBot="1">
      <c r="A9" s="14"/>
      <c r="B9" s="14" t="s">
        <v>17</v>
      </c>
      <c r="C9" s="6"/>
      <c r="D9" s="5" t="s">
        <v>18</v>
      </c>
      <c r="E9" s="7">
        <v>355000</v>
      </c>
      <c r="F9" s="7">
        <v>154296</v>
      </c>
      <c r="G9" s="24">
        <f t="shared" si="0"/>
        <v>43.46366197183099</v>
      </c>
    </row>
    <row r="10" spans="1:7" ht="45.75" hidden="1" thickBot="1">
      <c r="A10" s="14"/>
      <c r="B10" s="14" t="s">
        <v>19</v>
      </c>
      <c r="C10" s="6"/>
      <c r="D10" s="5" t="s">
        <v>20</v>
      </c>
      <c r="E10" s="7">
        <v>23000</v>
      </c>
      <c r="F10" s="7">
        <v>11496</v>
      </c>
      <c r="G10" s="24">
        <f t="shared" si="0"/>
        <v>49.982608695652175</v>
      </c>
    </row>
    <row r="11" spans="1:7" ht="15.75" hidden="1" thickBot="1">
      <c r="A11" s="14"/>
      <c r="B11" s="14" t="s">
        <v>21</v>
      </c>
      <c r="C11" s="6"/>
      <c r="D11" s="8" t="s">
        <v>22</v>
      </c>
      <c r="E11" s="7">
        <v>89334</v>
      </c>
      <c r="F11" s="7">
        <v>50400</v>
      </c>
      <c r="G11" s="24">
        <f t="shared" si="0"/>
        <v>56.41748942172073</v>
      </c>
    </row>
    <row r="12" spans="1:7" s="13" customFormat="1" ht="32.25" hidden="1" thickBot="1">
      <c r="A12" s="25" t="s">
        <v>23</v>
      </c>
      <c r="B12" s="25"/>
      <c r="C12" s="20"/>
      <c r="D12" s="19" t="s">
        <v>24</v>
      </c>
      <c r="E12" s="18">
        <f>E13+E14</f>
        <v>210683</v>
      </c>
      <c r="F12" s="18">
        <f>F13+F14</f>
        <v>114400</v>
      </c>
      <c r="G12" s="24">
        <f t="shared" si="0"/>
        <v>54.29958753197933</v>
      </c>
    </row>
    <row r="13" spans="1:7" ht="15.75" hidden="1" thickBot="1">
      <c r="A13" s="14"/>
      <c r="B13" s="14" t="s">
        <v>25</v>
      </c>
      <c r="C13" s="6"/>
      <c r="D13" s="8" t="s">
        <v>26</v>
      </c>
      <c r="E13" s="7">
        <v>192683</v>
      </c>
      <c r="F13" s="7">
        <v>96400</v>
      </c>
      <c r="G13" s="24">
        <f t="shared" si="0"/>
        <v>50.030360747964274</v>
      </c>
    </row>
    <row r="14" spans="1:7" ht="15.75" hidden="1" thickBot="1">
      <c r="A14" s="14"/>
      <c r="B14" s="14" t="s">
        <v>27</v>
      </c>
      <c r="C14" s="6"/>
      <c r="D14" s="8" t="s">
        <v>28</v>
      </c>
      <c r="E14" s="7">
        <v>18000</v>
      </c>
      <c r="F14" s="7">
        <v>18000</v>
      </c>
      <c r="G14" s="24">
        <f t="shared" si="0"/>
        <v>100</v>
      </c>
    </row>
    <row r="15" spans="1:7" s="13" customFormat="1" ht="16.5" hidden="1" thickBot="1">
      <c r="A15" s="25" t="s">
        <v>29</v>
      </c>
      <c r="B15" s="25"/>
      <c r="C15" s="20"/>
      <c r="D15" s="17" t="s">
        <v>30</v>
      </c>
      <c r="E15" s="18">
        <v>5481000</v>
      </c>
      <c r="F15" s="18">
        <v>2988500</v>
      </c>
      <c r="G15" s="24">
        <f t="shared" si="0"/>
        <v>54.524721766101074</v>
      </c>
    </row>
    <row r="16" spans="1:7" ht="90.75" hidden="1" thickBot="1">
      <c r="A16" s="14"/>
      <c r="B16" s="14" t="s">
        <v>31</v>
      </c>
      <c r="C16" s="6"/>
      <c r="D16" s="5" t="s">
        <v>32</v>
      </c>
      <c r="E16" s="7">
        <v>5481000</v>
      </c>
      <c r="F16" s="7">
        <v>2988500</v>
      </c>
      <c r="G16" s="24">
        <f t="shared" si="0"/>
        <v>54.524721766101074</v>
      </c>
    </row>
    <row r="17" spans="1:7" s="13" customFormat="1" ht="16.5" hidden="1" thickBot="1">
      <c r="A17" s="25" t="s">
        <v>33</v>
      </c>
      <c r="B17" s="25"/>
      <c r="C17" s="20"/>
      <c r="D17" s="17" t="s">
        <v>34</v>
      </c>
      <c r="E17" s="18">
        <f>E18+E19</f>
        <v>2638120</v>
      </c>
      <c r="F17" s="18">
        <f>F18+F19</f>
        <v>1480700</v>
      </c>
      <c r="G17" s="24">
        <f t="shared" si="0"/>
        <v>56.12709050384365</v>
      </c>
    </row>
    <row r="18" spans="1:7" ht="30.75" hidden="1" thickBot="1">
      <c r="A18" s="14"/>
      <c r="B18" s="14" t="s">
        <v>35</v>
      </c>
      <c r="C18" s="6"/>
      <c r="D18" s="5" t="s">
        <v>36</v>
      </c>
      <c r="E18" s="7">
        <v>102000</v>
      </c>
      <c r="F18" s="7">
        <v>54900</v>
      </c>
      <c r="G18" s="24">
        <f t="shared" si="0"/>
        <v>53.8235294117647</v>
      </c>
    </row>
    <row r="19" spans="1:7" ht="30.75" hidden="1" thickBot="1">
      <c r="A19" s="26"/>
      <c r="B19" s="26" t="s">
        <v>37</v>
      </c>
      <c r="C19" s="27"/>
      <c r="D19" s="28" t="s">
        <v>38</v>
      </c>
      <c r="E19" s="29">
        <v>2536120</v>
      </c>
      <c r="F19" s="29">
        <v>1425800</v>
      </c>
      <c r="G19" s="30">
        <f t="shared" si="0"/>
        <v>56.21973723640837</v>
      </c>
    </row>
    <row r="20" spans="1:7" s="13" customFormat="1" ht="26.25" customHeight="1" thickBot="1">
      <c r="A20" s="344" t="s">
        <v>39</v>
      </c>
      <c r="B20" s="345"/>
      <c r="C20" s="345"/>
      <c r="D20" s="346"/>
      <c r="E20" s="142">
        <f>E5+E7+E6</f>
        <v>24969766</v>
      </c>
      <c r="F20" s="142">
        <f>F5+F7+F6</f>
        <v>24969766</v>
      </c>
      <c r="G20" s="279">
        <f t="shared" si="0"/>
        <v>100</v>
      </c>
    </row>
    <row r="21" spans="1:7" ht="15">
      <c r="A21" s="31"/>
      <c r="B21" s="31"/>
      <c r="C21" s="32"/>
      <c r="D21" s="33"/>
      <c r="E21" s="34"/>
      <c r="F21" s="34"/>
      <c r="G21" s="35"/>
    </row>
  </sheetData>
  <sheetProtection/>
  <mergeCells count="3">
    <mergeCell ref="F1:G1"/>
    <mergeCell ref="A2:G2"/>
    <mergeCell ref="A20:D20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G13"/>
  <sheetViews>
    <sheetView zoomScale="75" zoomScaleNormal="75" zoomScalePageLayoutView="0" workbookViewId="0" topLeftCell="A1">
      <selection activeCell="N8" sqref="N8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84</v>
      </c>
      <c r="G1" s="343"/>
    </row>
    <row r="2" spans="1:7" ht="118.5" customHeight="1" thickBot="1">
      <c r="A2" s="341" t="s">
        <v>358</v>
      </c>
      <c r="B2" s="341"/>
      <c r="C2" s="341"/>
      <c r="D2" s="341"/>
      <c r="E2" s="341"/>
      <c r="F2" s="341"/>
      <c r="G2" s="341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33.75" customHeight="1">
      <c r="A4" s="9" t="s">
        <v>61</v>
      </c>
      <c r="B4" s="9"/>
      <c r="C4" s="10"/>
      <c r="D4" s="11" t="s">
        <v>75</v>
      </c>
      <c r="E4" s="12">
        <f>E5+E6</f>
        <v>1120950</v>
      </c>
      <c r="F4" s="12">
        <f>F5+F6</f>
        <v>1373802</v>
      </c>
      <c r="G4" s="21">
        <f>F4/E4%</f>
        <v>122.55693831125384</v>
      </c>
    </row>
    <row r="5" spans="1:7" ht="30">
      <c r="A5" s="6"/>
      <c r="B5" s="14" t="s">
        <v>62</v>
      </c>
      <c r="C5" s="6">
        <v>2710</v>
      </c>
      <c r="D5" s="5" t="s">
        <v>76</v>
      </c>
      <c r="E5" s="7"/>
      <c r="F5" s="7">
        <v>18854</v>
      </c>
      <c r="G5" s="6"/>
    </row>
    <row r="6" spans="1:7" ht="33.75" customHeight="1">
      <c r="A6" s="6"/>
      <c r="B6" s="14" t="s">
        <v>62</v>
      </c>
      <c r="C6" s="6">
        <v>6300</v>
      </c>
      <c r="D6" s="5" t="s">
        <v>76</v>
      </c>
      <c r="E6" s="7">
        <v>1120950</v>
      </c>
      <c r="F6" s="7">
        <v>1354948</v>
      </c>
      <c r="G6" s="6"/>
    </row>
    <row r="7" spans="1:7" s="13" customFormat="1" ht="31.5">
      <c r="A7" s="25" t="s">
        <v>15</v>
      </c>
      <c r="B7" s="25"/>
      <c r="C7" s="20"/>
      <c r="D7" s="19" t="s">
        <v>16</v>
      </c>
      <c r="E7" s="18">
        <f>E8+E9</f>
        <v>561557</v>
      </c>
      <c r="F7" s="18">
        <f>F8+F9</f>
        <v>520918</v>
      </c>
      <c r="G7" s="23">
        <f>F7/E7%</f>
        <v>92.76315672318216</v>
      </c>
    </row>
    <row r="8" spans="1:7" ht="45">
      <c r="A8" s="14"/>
      <c r="B8" s="14" t="s">
        <v>141</v>
      </c>
      <c r="C8" s="6">
        <v>2710</v>
      </c>
      <c r="D8" s="5" t="s">
        <v>146</v>
      </c>
      <c r="E8" s="7">
        <v>561557</v>
      </c>
      <c r="F8" s="7">
        <v>520918</v>
      </c>
      <c r="G8" s="23"/>
    </row>
    <row r="9" spans="1:7" ht="51" customHeight="1" hidden="1">
      <c r="A9" s="14"/>
      <c r="B9" s="14" t="s">
        <v>141</v>
      </c>
      <c r="C9" s="6">
        <v>6300</v>
      </c>
      <c r="D9" s="5" t="s">
        <v>146</v>
      </c>
      <c r="E9" s="7"/>
      <c r="F9" s="7"/>
      <c r="G9" s="23"/>
    </row>
    <row r="10" spans="1:7" ht="48" customHeight="1">
      <c r="A10" s="94" t="s">
        <v>253</v>
      </c>
      <c r="B10" s="94"/>
      <c r="C10" s="95"/>
      <c r="D10" s="97" t="s">
        <v>274</v>
      </c>
      <c r="E10" s="96">
        <f>E11</f>
        <v>20000</v>
      </c>
      <c r="F10" s="96">
        <f>F11</f>
        <v>7472</v>
      </c>
      <c r="G10" s="23">
        <f>F10/E10%</f>
        <v>37.36</v>
      </c>
    </row>
    <row r="11" spans="1:7" ht="33" customHeight="1">
      <c r="A11" s="14"/>
      <c r="B11" s="14" t="s">
        <v>278</v>
      </c>
      <c r="C11" s="6">
        <v>2710</v>
      </c>
      <c r="D11" s="5" t="s">
        <v>279</v>
      </c>
      <c r="E11" s="7">
        <v>20000</v>
      </c>
      <c r="F11" s="7">
        <v>7472</v>
      </c>
      <c r="G11" s="24"/>
    </row>
    <row r="12" spans="1:7" s="13" customFormat="1" ht="26.25" customHeight="1">
      <c r="A12" s="353" t="s">
        <v>39</v>
      </c>
      <c r="B12" s="354"/>
      <c r="C12" s="354"/>
      <c r="D12" s="354"/>
      <c r="E12" s="18">
        <f>E4+E7+E10</f>
        <v>1702507</v>
      </c>
      <c r="F12" s="18">
        <f>F4+F7+F10</f>
        <v>1902192</v>
      </c>
      <c r="G12" s="23">
        <f>F12/E12%</f>
        <v>111.72887982252055</v>
      </c>
    </row>
    <row r="13" spans="1:7" ht="15">
      <c r="A13" s="31"/>
      <c r="B13" s="31"/>
      <c r="C13" s="32"/>
      <c r="D13" s="33"/>
      <c r="E13" s="34"/>
      <c r="F13" s="34"/>
      <c r="G13" s="35"/>
    </row>
  </sheetData>
  <sheetProtection/>
  <mergeCells count="3">
    <mergeCell ref="F1:G1"/>
    <mergeCell ref="A2:G2"/>
    <mergeCell ref="A12:D1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G16"/>
  <sheetViews>
    <sheetView zoomScale="75" zoomScaleNormal="75" zoomScalePageLayoutView="0" workbookViewId="0" topLeftCell="A1">
      <selection activeCell="P7" sqref="P7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292</v>
      </c>
      <c r="G1" s="343"/>
    </row>
    <row r="2" spans="1:7" ht="118.5" customHeight="1" thickBot="1">
      <c r="A2" s="341" t="s">
        <v>359</v>
      </c>
      <c r="B2" s="341"/>
      <c r="C2" s="341"/>
      <c r="D2" s="341"/>
      <c r="E2" s="341"/>
      <c r="F2" s="341"/>
      <c r="G2" s="341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00" customFormat="1" ht="27" customHeight="1">
      <c r="A4" s="50" t="s">
        <v>61</v>
      </c>
      <c r="B4" s="50"/>
      <c r="C4" s="141"/>
      <c r="D4" s="49" t="s">
        <v>75</v>
      </c>
      <c r="E4" s="54">
        <f>+E5+E14</f>
        <v>17000</v>
      </c>
      <c r="F4" s="54">
        <f>+F5+F14</f>
        <v>17000</v>
      </c>
      <c r="G4" s="87">
        <f>F4/E4%</f>
        <v>100</v>
      </c>
    </row>
    <row r="5" spans="1:7" ht="30">
      <c r="A5" s="6"/>
      <c r="B5" s="14" t="s">
        <v>62</v>
      </c>
      <c r="C5" s="6">
        <v>2320</v>
      </c>
      <c r="D5" s="5" t="s">
        <v>76</v>
      </c>
      <c r="E5" s="7">
        <v>17000</v>
      </c>
      <c r="F5" s="7">
        <v>17000</v>
      </c>
      <c r="G5" s="6"/>
    </row>
    <row r="6" spans="1:7" ht="21" customHeight="1">
      <c r="A6" s="25" t="s">
        <v>115</v>
      </c>
      <c r="B6" s="25"/>
      <c r="C6" s="20"/>
      <c r="D6" s="17" t="s">
        <v>116</v>
      </c>
      <c r="E6" s="18">
        <f>+E7+E8</f>
        <v>520295</v>
      </c>
      <c r="F6" s="18">
        <f>+F7+F8</f>
        <v>468079</v>
      </c>
      <c r="G6" s="23">
        <f>F6/E6%</f>
        <v>89.9641549505569</v>
      </c>
    </row>
    <row r="7" spans="1:7" s="13" customFormat="1" ht="30">
      <c r="A7" s="6"/>
      <c r="B7" s="14" t="s">
        <v>117</v>
      </c>
      <c r="C7" s="6">
        <v>2320</v>
      </c>
      <c r="D7" s="5" t="s">
        <v>47</v>
      </c>
      <c r="E7" s="7">
        <v>170295</v>
      </c>
      <c r="F7" s="7">
        <v>90562</v>
      </c>
      <c r="G7" s="6"/>
    </row>
    <row r="8" spans="1:7" ht="21" customHeight="1">
      <c r="A8" s="16"/>
      <c r="B8" s="14" t="s">
        <v>128</v>
      </c>
      <c r="C8" s="6">
        <v>2320</v>
      </c>
      <c r="D8" s="5" t="s">
        <v>48</v>
      </c>
      <c r="E8" s="7">
        <v>350000</v>
      </c>
      <c r="F8" s="7">
        <v>377517</v>
      </c>
      <c r="G8" s="24"/>
    </row>
    <row r="9" spans="1:7" s="13" customFormat="1" ht="15.75" hidden="1">
      <c r="A9" s="25"/>
      <c r="B9" s="14"/>
      <c r="C9" s="6"/>
      <c r="D9" s="5"/>
      <c r="E9" s="7"/>
      <c r="F9" s="7"/>
      <c r="G9" s="23"/>
    </row>
    <row r="10" spans="1:7" ht="15" hidden="1">
      <c r="A10" s="14"/>
      <c r="B10" s="14"/>
      <c r="C10" s="6"/>
      <c r="D10" s="5"/>
      <c r="E10" s="7"/>
      <c r="F10" s="7"/>
      <c r="G10" s="24"/>
    </row>
    <row r="11" spans="1:7" ht="15" hidden="1">
      <c r="A11" s="14"/>
      <c r="B11" s="14"/>
      <c r="C11" s="6"/>
      <c r="D11" s="5"/>
      <c r="E11" s="7"/>
      <c r="F11" s="7"/>
      <c r="G11" s="24"/>
    </row>
    <row r="12" spans="1:7" ht="15" hidden="1">
      <c r="A12" s="14"/>
      <c r="B12" s="14"/>
      <c r="C12" s="6"/>
      <c r="D12" s="5"/>
      <c r="E12" s="7"/>
      <c r="F12" s="7"/>
      <c r="G12" s="24"/>
    </row>
    <row r="13" spans="1:7" s="13" customFormat="1" ht="15.75" hidden="1">
      <c r="A13" s="25"/>
      <c r="B13" s="14"/>
      <c r="C13" s="6"/>
      <c r="D13" s="5"/>
      <c r="E13" s="7"/>
      <c r="F13" s="7"/>
      <c r="G13" s="23"/>
    </row>
    <row r="14" spans="1:7" ht="20.25" customHeight="1" hidden="1">
      <c r="A14" s="14"/>
      <c r="B14" s="14"/>
      <c r="C14" s="6"/>
      <c r="D14" s="5"/>
      <c r="E14" s="7"/>
      <c r="F14" s="7"/>
      <c r="G14" s="24"/>
    </row>
    <row r="15" spans="1:7" s="13" customFormat="1" ht="26.25" customHeight="1">
      <c r="A15" s="353" t="s">
        <v>39</v>
      </c>
      <c r="B15" s="354"/>
      <c r="C15" s="354"/>
      <c r="D15" s="354"/>
      <c r="E15" s="18">
        <f>E4+E6</f>
        <v>537295</v>
      </c>
      <c r="F15" s="18">
        <f>F4+F6</f>
        <v>485079</v>
      </c>
      <c r="G15" s="23">
        <f>F15/E15%</f>
        <v>90.28168883015849</v>
      </c>
    </row>
    <row r="16" spans="1:7" ht="15">
      <c r="A16" s="31"/>
      <c r="B16" s="31"/>
      <c r="C16" s="32"/>
      <c r="D16" s="33"/>
      <c r="E16" s="34"/>
      <c r="F16" s="34"/>
      <c r="G16" s="35"/>
    </row>
  </sheetData>
  <sheetProtection/>
  <mergeCells count="3">
    <mergeCell ref="F1:G1"/>
    <mergeCell ref="A2:G2"/>
    <mergeCell ref="A15:D1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G1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42" t="s">
        <v>209</v>
      </c>
      <c r="G1" s="343"/>
    </row>
    <row r="2" spans="1:7" ht="118.5" customHeight="1">
      <c r="A2" s="341" t="s">
        <v>364</v>
      </c>
      <c r="B2" s="341"/>
      <c r="C2" s="341"/>
      <c r="D2" s="341"/>
      <c r="E2" s="341"/>
      <c r="F2" s="341"/>
      <c r="G2" s="341"/>
    </row>
    <row r="3" spans="1:7" ht="27.75" customHeight="1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67" t="s">
        <v>6</v>
      </c>
      <c r="G3" s="67" t="s">
        <v>7</v>
      </c>
    </row>
    <row r="4" spans="1:7" ht="30.75" customHeight="1">
      <c r="A4" s="25" t="s">
        <v>115</v>
      </c>
      <c r="B4" s="25"/>
      <c r="C4" s="20"/>
      <c r="D4" s="17" t="s">
        <v>116</v>
      </c>
      <c r="E4" s="18">
        <f>+E5+E6</f>
        <v>0</v>
      </c>
      <c r="F4" s="18">
        <f>+F5+F6</f>
        <v>25732</v>
      </c>
      <c r="G4" s="23">
        <v>0</v>
      </c>
    </row>
    <row r="5" spans="1:7" s="13" customFormat="1" ht="30">
      <c r="A5" s="6"/>
      <c r="B5" s="14" t="s">
        <v>117</v>
      </c>
      <c r="C5" s="6">
        <v>2900</v>
      </c>
      <c r="D5" s="5" t="s">
        <v>47</v>
      </c>
      <c r="E5" s="7"/>
      <c r="F5" s="7">
        <v>9573</v>
      </c>
      <c r="G5" s="6"/>
    </row>
    <row r="6" spans="1:7" ht="21" customHeight="1">
      <c r="A6" s="16"/>
      <c r="B6" s="14" t="s">
        <v>128</v>
      </c>
      <c r="C6" s="6">
        <v>2900</v>
      </c>
      <c r="D6" s="5" t="s">
        <v>48</v>
      </c>
      <c r="E6" s="7"/>
      <c r="F6" s="7">
        <v>16159</v>
      </c>
      <c r="G6" s="24"/>
    </row>
    <row r="7" spans="1:7" s="13" customFormat="1" ht="15.75" hidden="1">
      <c r="A7" s="25"/>
      <c r="B7" s="14"/>
      <c r="C7" s="6"/>
      <c r="D7" s="5"/>
      <c r="E7" s="7"/>
      <c r="F7" s="7"/>
      <c r="G7" s="23"/>
    </row>
    <row r="8" spans="1:7" ht="15" hidden="1">
      <c r="A8" s="14"/>
      <c r="B8" s="14"/>
      <c r="C8" s="6"/>
      <c r="D8" s="5"/>
      <c r="E8" s="7"/>
      <c r="F8" s="7"/>
      <c r="G8" s="24"/>
    </row>
    <row r="9" spans="1:7" ht="15" hidden="1">
      <c r="A9" s="14"/>
      <c r="B9" s="14"/>
      <c r="C9" s="6"/>
      <c r="D9" s="5"/>
      <c r="E9" s="7"/>
      <c r="F9" s="7"/>
      <c r="G9" s="24"/>
    </row>
    <row r="10" spans="1:7" ht="15" hidden="1">
      <c r="A10" s="14"/>
      <c r="B10" s="14"/>
      <c r="C10" s="6"/>
      <c r="D10" s="5"/>
      <c r="E10" s="7"/>
      <c r="F10" s="7"/>
      <c r="G10" s="24"/>
    </row>
    <row r="11" spans="1:7" s="13" customFormat="1" ht="15.75" hidden="1">
      <c r="A11" s="25"/>
      <c r="B11" s="14"/>
      <c r="C11" s="6"/>
      <c r="D11" s="5"/>
      <c r="E11" s="7"/>
      <c r="F11" s="7"/>
      <c r="G11" s="23"/>
    </row>
    <row r="12" spans="1:7" ht="20.25" customHeight="1" hidden="1">
      <c r="A12" s="14"/>
      <c r="B12" s="14"/>
      <c r="C12" s="6"/>
      <c r="D12" s="5"/>
      <c r="E12" s="7"/>
      <c r="F12" s="7"/>
      <c r="G12" s="24"/>
    </row>
    <row r="13" spans="1:7" s="13" customFormat="1" ht="26.25" customHeight="1">
      <c r="A13" s="353" t="s">
        <v>39</v>
      </c>
      <c r="B13" s="354"/>
      <c r="C13" s="354"/>
      <c r="D13" s="354"/>
      <c r="E13" s="18"/>
      <c r="F13" s="18">
        <f>F4</f>
        <v>25732</v>
      </c>
      <c r="G13" s="23">
        <v>0</v>
      </c>
    </row>
    <row r="14" spans="1:7" ht="15">
      <c r="A14" s="31"/>
      <c r="B14" s="31"/>
      <c r="C14" s="32"/>
      <c r="D14" s="33"/>
      <c r="E14" s="34"/>
      <c r="F14" s="34"/>
      <c r="G14" s="35"/>
    </row>
  </sheetData>
  <sheetProtection/>
  <mergeCells count="3">
    <mergeCell ref="F1:G1"/>
    <mergeCell ref="A2:G2"/>
    <mergeCell ref="A13:D1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G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875" style="0" customWidth="1"/>
    <col min="4" max="4" width="29.25390625" style="0" customWidth="1"/>
    <col min="5" max="5" width="14.75390625" style="0" customWidth="1"/>
    <col min="6" max="6" width="13.625" style="0" customWidth="1"/>
    <col min="7" max="7" width="12.75390625" style="0" customWidth="1"/>
  </cols>
  <sheetData>
    <row r="1" spans="1:7" ht="32.25" customHeight="1">
      <c r="A1" s="1"/>
      <c r="B1" s="1"/>
      <c r="C1" s="1"/>
      <c r="D1" s="1"/>
      <c r="E1" s="1"/>
      <c r="F1" s="342" t="s">
        <v>384</v>
      </c>
      <c r="G1" s="343"/>
    </row>
    <row r="2" spans="1:7" ht="126" customHeight="1">
      <c r="A2" s="341" t="s">
        <v>362</v>
      </c>
      <c r="B2" s="341"/>
      <c r="C2" s="341"/>
      <c r="D2" s="341"/>
      <c r="E2" s="341"/>
      <c r="F2" s="341"/>
      <c r="G2" s="341"/>
    </row>
    <row r="3" spans="1:7" ht="15.75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67" t="s">
        <v>6</v>
      </c>
      <c r="G3" s="67" t="s">
        <v>7</v>
      </c>
    </row>
    <row r="4" spans="1:7" ht="32.25" customHeight="1">
      <c r="A4" s="95">
        <v>900</v>
      </c>
      <c r="B4" s="14"/>
      <c r="C4" s="6"/>
      <c r="D4" s="97" t="s">
        <v>348</v>
      </c>
      <c r="E4" s="96">
        <f>E5</f>
        <v>19900</v>
      </c>
      <c r="F4" s="96">
        <f>F5</f>
        <v>19900</v>
      </c>
      <c r="G4" s="164">
        <f>F4/E4%</f>
        <v>100</v>
      </c>
    </row>
    <row r="5" spans="1:7" ht="32.25" customHeight="1">
      <c r="A5" s="77"/>
      <c r="B5" s="77" t="s">
        <v>286</v>
      </c>
      <c r="C5" s="85" t="s">
        <v>298</v>
      </c>
      <c r="D5" s="275" t="s">
        <v>361</v>
      </c>
      <c r="E5" s="78">
        <v>19900</v>
      </c>
      <c r="F5" s="78">
        <v>19900</v>
      </c>
      <c r="G5" s="164"/>
    </row>
    <row r="6" spans="1:7" ht="15.75">
      <c r="A6" s="355" t="s">
        <v>39</v>
      </c>
      <c r="B6" s="355"/>
      <c r="C6" s="355"/>
      <c r="D6" s="97"/>
      <c r="E6" s="96">
        <f>E4</f>
        <v>19900</v>
      </c>
      <c r="F6" s="96">
        <f>F4</f>
        <v>19900</v>
      </c>
      <c r="G6" s="164">
        <f>F6/E6%</f>
        <v>100</v>
      </c>
    </row>
  </sheetData>
  <sheetProtection/>
  <mergeCells count="3">
    <mergeCell ref="F1:G1"/>
    <mergeCell ref="A2:G2"/>
    <mergeCell ref="A6:C6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</cp:lastModifiedBy>
  <cp:lastPrinted>2013-03-28T07:27:44Z</cp:lastPrinted>
  <dcterms:created xsi:type="dcterms:W3CDTF">2003-08-04T12:32:57Z</dcterms:created>
  <dcterms:modified xsi:type="dcterms:W3CDTF">2013-03-28T07:28:20Z</dcterms:modified>
  <cp:category/>
  <cp:version/>
  <cp:contentType/>
  <cp:contentStatus/>
</cp:coreProperties>
</file>