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firstSheet="9" activeTab="18"/>
  </bookViews>
  <sheets>
    <sheet name="Zał.nr 1" sheetId="1" r:id="rId1"/>
    <sheet name="Zał.nr 2" sheetId="2" r:id="rId2"/>
    <sheet name="zał.nr 3" sheetId="3" r:id="rId3"/>
    <sheet name="zał nr 4" sheetId="4" r:id="rId4"/>
    <sheet name="zał. nr 5" sheetId="5" r:id="rId5"/>
    <sheet name="Zał. 6" sheetId="6" r:id="rId6"/>
    <sheet name="zał.nr 7 ." sheetId="7" r:id="rId7"/>
    <sheet name="zał. nr 8.. " sheetId="8" r:id="rId8"/>
    <sheet name="zał.nr 9.." sheetId="9" r:id="rId9"/>
    <sheet name="zał.10" sheetId="10" r:id="rId10"/>
    <sheet name=" zał.nr 11" sheetId="11" r:id="rId11"/>
    <sheet name="zał.nr12" sheetId="12" r:id="rId12"/>
    <sheet name="zał. nr 13 " sheetId="13" r:id="rId13"/>
    <sheet name="zał. 14" sheetId="14" r:id="rId14"/>
    <sheet name="zał.nr 15" sheetId="15" r:id="rId15"/>
    <sheet name="zał.nr16" sheetId="16" r:id="rId16"/>
    <sheet name="zał nr 17" sheetId="17" r:id="rId17"/>
    <sheet name="zał.nr 18" sheetId="18" r:id="rId18"/>
    <sheet name="zał. nr 19" sheetId="19" r:id="rId19"/>
  </sheets>
  <definedNames>
    <definedName name="_xlnm.Print_Area" localSheetId="13">'zał. 14'!$A$1:$G$19</definedName>
    <definedName name="_xlnm.Print_Area" localSheetId="12">'zał. nr 13 '!$A$1:$G$40</definedName>
    <definedName name="_xlnm.Print_Area" localSheetId="18">'zał. nr 19'!$A$1:$G$265</definedName>
    <definedName name="_xlnm.Print_Area" localSheetId="7">'zał. nr 8.. '!$A$1:$G$33</definedName>
    <definedName name="_xlnm.Print_Area" localSheetId="9">'zał.10'!$A$1:$G$109</definedName>
    <definedName name="_xlnm.Print_Area" localSheetId="0">'Zał.nr 1'!$A$1:$G$24</definedName>
    <definedName name="_xlnm.Print_Area" localSheetId="17">'zał.nr 18'!$A$1:$G$46</definedName>
    <definedName name="_xlnm.Print_Area" localSheetId="1">'Zał.nr 2'!$A$1:$G$11</definedName>
    <definedName name="_xlnm.Print_Area" localSheetId="11">'zał.nr12'!$A$1:$G$103</definedName>
  </definedNames>
  <calcPr fullCalcOnLoad="1"/>
</workbook>
</file>

<file path=xl/sharedStrings.xml><?xml version="1.0" encoding="utf-8"?>
<sst xmlns="http://schemas.openxmlformats.org/spreadsheetml/2006/main" count="1427" uniqueCount="410">
  <si>
    <t>Załącznik nr 1</t>
  </si>
  <si>
    <t xml:space="preserve">Dz. </t>
  </si>
  <si>
    <t>Rozdz.</t>
  </si>
  <si>
    <t>§</t>
  </si>
  <si>
    <t>Nazwa</t>
  </si>
  <si>
    <t>Plan</t>
  </si>
  <si>
    <t>Wykonanie</t>
  </si>
  <si>
    <t>%</t>
  </si>
  <si>
    <t>010</t>
  </si>
  <si>
    <t>01005</t>
  </si>
  <si>
    <t>Rolnictwo i łowiectwo</t>
  </si>
  <si>
    <t>700</t>
  </si>
  <si>
    <t>70005</t>
  </si>
  <si>
    <t>Gospodarka mieszkaniowa</t>
  </si>
  <si>
    <t>Gospodarka gruntami i nieruchomościami</t>
  </si>
  <si>
    <t>710</t>
  </si>
  <si>
    <t>Działalność usługowa</t>
  </si>
  <si>
    <t>71013</t>
  </si>
  <si>
    <t>Prace geodezyjno-kartograficzne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</si>
  <si>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</si>
  <si>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</si>
  <si>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</si>
  <si>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</si>
  <si>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</si>
  <si>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</si>
  <si>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</si>
  <si>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wojeódzkie</t>
  </si>
  <si>
    <t>75045</t>
  </si>
  <si>
    <t>Komisje poborowe</t>
  </si>
  <si>
    <t>851</t>
  </si>
  <si>
    <t>Ochrona zdrowia</t>
  </si>
  <si>
    <t>85156</t>
  </si>
  <si>
    <t>Skłkładki na ubezp.zdrowotne oraz świadcz.dla osób nieobjętych obowiązkiem ubezp.zdrowotnego</t>
  </si>
  <si>
    <t>853</t>
  </si>
  <si>
    <t>Opieka społeczna</t>
  </si>
  <si>
    <t>85318</t>
  </si>
  <si>
    <t>Powiatowe centra pomocy rodzinie</t>
  </si>
  <si>
    <t>85333</t>
  </si>
  <si>
    <t>Powiatowe urzędy pracy</t>
  </si>
  <si>
    <t>Razem:</t>
  </si>
  <si>
    <t>020</t>
  </si>
  <si>
    <t>02002</t>
  </si>
  <si>
    <t>Nadzór nad gospodarką leśną</t>
  </si>
  <si>
    <t>801</t>
  </si>
  <si>
    <t>Oświata i wychowanie</t>
  </si>
  <si>
    <t>80195</t>
  </si>
  <si>
    <t>Pozostała działalność</t>
  </si>
  <si>
    <t>Placówki opiekuńczo - wychowawcze</t>
  </si>
  <si>
    <t>Rodziny zastępcze</t>
  </si>
  <si>
    <t>854</t>
  </si>
  <si>
    <t>Edukacyjna opieka wychowawcza</t>
  </si>
  <si>
    <t>85415</t>
  </si>
  <si>
    <t>Pomoc materialna dla uczniów</t>
  </si>
  <si>
    <t>85495</t>
  </si>
  <si>
    <t>Załącznik nr 2</t>
  </si>
  <si>
    <t>Załącznik nr 3</t>
  </si>
  <si>
    <t>756</t>
  </si>
  <si>
    <t>758</t>
  </si>
  <si>
    <t>Różne rozliczenia</t>
  </si>
  <si>
    <t>75801</t>
  </si>
  <si>
    <t>Część oświatowa subwencji ogólnej dla jednostek samorządu terytorialnego</t>
  </si>
  <si>
    <t>Załącznik nr 4</t>
  </si>
  <si>
    <t>600</t>
  </si>
  <si>
    <t>60014</t>
  </si>
  <si>
    <t>Transport i łączność                                     - Drogi publiczne powiatowe</t>
  </si>
  <si>
    <t>75020</t>
  </si>
  <si>
    <t>75618</t>
  </si>
  <si>
    <t>Dochody od osób prawnych, od osób fizycznych i od innych jednostek nie posiadających osobowości prawnej                                            - Wpływy z innych opłat stanowiących dochody jednostek samorządu terytorialnego na podstawie ustaw</t>
  </si>
  <si>
    <t>80120</t>
  </si>
  <si>
    <t>80130</t>
  </si>
  <si>
    <t>Oświata i wychowanie                                 -    Szkoły zawodowe</t>
  </si>
  <si>
    <t>85403</t>
  </si>
  <si>
    <t>Edukacyjna opieka wychowawcza                                       -  Specjalne ośrodki szkolno-wychowawcze</t>
  </si>
  <si>
    <t>85406</t>
  </si>
  <si>
    <t>Załącznik nr 5</t>
  </si>
  <si>
    <t>Leśnictwo</t>
  </si>
  <si>
    <t>Transport i łączność</t>
  </si>
  <si>
    <t>Drogi publiczne powiatowe</t>
  </si>
  <si>
    <t>Starostwa powiatowe</t>
  </si>
  <si>
    <t>Wpływy z innych opłat stanowiących dochód jednostek samorządu terytorialnego na podstawie ustaw</t>
  </si>
  <si>
    <t>75622</t>
  </si>
  <si>
    <t>Licea ogólnokształcące</t>
  </si>
  <si>
    <t>Szkoły zawodowe</t>
  </si>
  <si>
    <t>Specjalne ośrodki szkolno - wychowawcze</t>
  </si>
  <si>
    <t>Poradnie psychologiczno pedagogiczne, w tym poradnie specjalistyczne</t>
  </si>
  <si>
    <t>Załącznik nr 6</t>
  </si>
  <si>
    <t>Urzędy wojewódzkie</t>
  </si>
  <si>
    <t>75019</t>
  </si>
  <si>
    <t>Rady powiatów</t>
  </si>
  <si>
    <t>75095</t>
  </si>
  <si>
    <t>80102</t>
  </si>
  <si>
    <t>80111</t>
  </si>
  <si>
    <t>Gimnazja specjalne</t>
  </si>
  <si>
    <t>80134</t>
  </si>
  <si>
    <t>Szkoły zawodowe specjalne</t>
  </si>
  <si>
    <t>85410</t>
  </si>
  <si>
    <t>757</t>
  </si>
  <si>
    <t>75702</t>
  </si>
  <si>
    <t>Obsługa papierów wartościowych, kredytów i pożyczek jednostek samorządu terytorialnego</t>
  </si>
  <si>
    <t>75818</t>
  </si>
  <si>
    <t>Rezerwy ogólne i celowe</t>
  </si>
  <si>
    <t>Internaty i bursy</t>
  </si>
  <si>
    <t>921</t>
  </si>
  <si>
    <t>926</t>
  </si>
  <si>
    <t>Kultura fizyczna i sport</t>
  </si>
  <si>
    <t>L.p.</t>
  </si>
  <si>
    <t>1.</t>
  </si>
  <si>
    <t>2.</t>
  </si>
  <si>
    <t>Wydatki</t>
  </si>
  <si>
    <t>Załącznik nr 11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</si>
  <si>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</si>
  <si>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</si>
  <si>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</si>
  <si>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</si>
  <si>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</si>
  <si>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</si>
  <si>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852</t>
  </si>
  <si>
    <t>Pomoc społeczna</t>
  </si>
  <si>
    <t>85201</t>
  </si>
  <si>
    <t>75832</t>
  </si>
  <si>
    <t>Część równoważąca subwencji ogólnej dla powiatów</t>
  </si>
  <si>
    <t>85218</t>
  </si>
  <si>
    <t>85420</t>
  </si>
  <si>
    <t>Edukacyjna opieka wychowawcza                                    - Młodzieżowe ośrodki wychowawcze</t>
  </si>
  <si>
    <t xml:space="preserve">Administracja publiczna                 -  Starostwa powiatowe </t>
  </si>
  <si>
    <t>Gospodarka mieszkaniowa                    - Gospodarka gruntami i nieruchomościami</t>
  </si>
  <si>
    <t>02001</t>
  </si>
  <si>
    <t>Gospodarka leśna</t>
  </si>
  <si>
    <t>Młodzieżowe ośrodki wychowawcze</t>
  </si>
  <si>
    <t>85204</t>
  </si>
  <si>
    <t>Szkoły podstawowe specjalne</t>
  </si>
  <si>
    <t>92105</t>
  </si>
  <si>
    <t>Pozostałe zadania w zakresie kultury</t>
  </si>
  <si>
    <t>92605</t>
  </si>
  <si>
    <t>75495</t>
  </si>
  <si>
    <t>0920</t>
  </si>
  <si>
    <t>Ogółem:</t>
  </si>
  <si>
    <t>Pomoc społeczna                                          -  Placówki opiekuńczo - wychowawcze</t>
  </si>
  <si>
    <t>Pomoc społeczna                                          -  Powiatowe centra pomocy rodzinie</t>
  </si>
  <si>
    <t>Składki na ubezp.zdrowotne oraz świadcz.dla osób nieobjętych obowiązkiem ubezp.zdrowotnego</t>
  </si>
  <si>
    <t>Oświata i wychowanie                                     -  Licea ogólnokształcące</t>
  </si>
  <si>
    <t>Prace geodezyjno-urządzeniowe na potrzeby rolnictwa</t>
  </si>
  <si>
    <t>71012</t>
  </si>
  <si>
    <t>Działalność usługowa                       -Ośrodki dokumentacji geodezyjnej i kartograficznej</t>
  </si>
  <si>
    <t>Oświata i wychowanie                              -Szkoły podstawowe specjalne</t>
  </si>
  <si>
    <t>Oświata i wychowanie                           -Gimnazja specjalne</t>
  </si>
  <si>
    <t>Pomoc społeczna                         -Rodziny zastępcze</t>
  </si>
  <si>
    <t>Edukacyjna opieka wychowawcza                                          - Internaty i bursy szkolne</t>
  </si>
  <si>
    <t>Ośrodki dokumentacji geodezyjnej i kartograficznej</t>
  </si>
  <si>
    <t>4170</t>
  </si>
  <si>
    <t>Wynagrodzenia bezosobowe</t>
  </si>
  <si>
    <t>Załącznik nr 12</t>
  </si>
  <si>
    <t>85220</t>
  </si>
  <si>
    <t>Jednostki specjalistycznego poradnictwa, mieszkania chronione i ośrodki interwencji kryzysowej</t>
  </si>
  <si>
    <t>Załącznik nr 13</t>
  </si>
  <si>
    <t>Załącznik nr 14</t>
  </si>
  <si>
    <t>Dochody od osób prawnych, od osób fizycznych i od innych jednostek nieposiadających osobowości prawnej</t>
  </si>
  <si>
    <t>Udziały powiatów w podatkach stanowiących dochód budżetu państwa</t>
  </si>
  <si>
    <t>2310</t>
  </si>
  <si>
    <t>Dotacje celowe otrzymane z budżetu państwa na zadania bieżące z zakresu administracji rządowej oraz inne zadania zlecone ustawami realizowane przez powiat</t>
  </si>
  <si>
    <t>Dotacje celowe otrzymane z budżetu państwa na inwestycje i zakupy inwestycyjne z zakresu administracji rządowej oraz inne zadania zlecone ustawami realizowane przez powiat</t>
  </si>
  <si>
    <t>0420</t>
  </si>
  <si>
    <t>Wpływy z opłaty komunikacyjnej</t>
  </si>
  <si>
    <t>0010</t>
  </si>
  <si>
    <t>0020</t>
  </si>
  <si>
    <t>Podatek od osób fizycznych</t>
  </si>
  <si>
    <t>Podatek od osób prawnych</t>
  </si>
  <si>
    <t>Pozostałe dochody</t>
  </si>
  <si>
    <t>0970</t>
  </si>
  <si>
    <t>2110</t>
  </si>
  <si>
    <t>2320</t>
  </si>
  <si>
    <t>Dotacje celowe otrzymane z powiatu na zadania bieżące realizowane na podstawie porozumień (umów) między jednostkami samorządu terytorialnego</t>
  </si>
  <si>
    <t>Środki otrzymane od pozostałych jednostek zaliczanych do sektora finansów publicznych na realizację zadań bieżących jednostek zaliczanych do sektora finansów publicznych</t>
  </si>
  <si>
    <t>80121</t>
  </si>
  <si>
    <t>Licea ogólnokształcące specjalne</t>
  </si>
  <si>
    <t>80146</t>
  </si>
  <si>
    <t>Dokształcanie i doskonalenie nauczycieli</t>
  </si>
  <si>
    <t>85446</t>
  </si>
  <si>
    <t>85311</t>
  </si>
  <si>
    <t>Rehabilitacja zawodowa i społeczna osób niepełnosprawnych</t>
  </si>
  <si>
    <t>92601</t>
  </si>
  <si>
    <t>Obiekty sportowe</t>
  </si>
  <si>
    <t>Obsługa długu publicznego</t>
  </si>
  <si>
    <t xml:space="preserve">Pozostałe zadania                                       w zakresie polityki społecznej </t>
  </si>
  <si>
    <t>Kultura i ochrona dziedzictwa narodowego</t>
  </si>
  <si>
    <t>Załącznik nr 15</t>
  </si>
  <si>
    <t>0870</t>
  </si>
  <si>
    <t>Specjalny Ośrodek Wychowawczy prowadzony przez Zgromadzenie Sióstr Św. Józefa w Wierzbicach</t>
  </si>
  <si>
    <t>Powiatowy Zespół Szkół nr 1 w Krzyżowicach   Rozdz. 85410</t>
  </si>
  <si>
    <t>Wynagrodzenia osobowe pracowników</t>
  </si>
  <si>
    <t>4110 -4120</t>
  </si>
  <si>
    <t>Pochodne od wynagrodzeń</t>
  </si>
  <si>
    <t>Pozostałe wydatki</t>
  </si>
  <si>
    <t>Dotacje podmiotowe z budżetu dla niepublicznej jednostki oświaty</t>
  </si>
  <si>
    <t>Wydatki inwestycyjne jednostek budżetowych</t>
  </si>
  <si>
    <t>Wydatki na zakupy inwestycyjne jednostek budżetowych</t>
  </si>
  <si>
    <t>Stypendia dla uczniów</t>
  </si>
  <si>
    <t>Dotacje celowe przekazane dla powiatu na zadania bieżące realizowane na podstawie porozumień (umów) między jednostkami samorządu terytorialnego</t>
  </si>
  <si>
    <t xml:space="preserve">Pozostałe wydatki </t>
  </si>
  <si>
    <t>4010</t>
  </si>
  <si>
    <t>4040</t>
  </si>
  <si>
    <t xml:space="preserve">Dodatkowe wynagrodzenie roczne </t>
  </si>
  <si>
    <t>4110 - 4120</t>
  </si>
  <si>
    <t>4010 - 4020</t>
  </si>
  <si>
    <t>Dotacja podmiotowa z budżetu dla jednostek niezaliczanych do sektora finansów publicznych</t>
  </si>
  <si>
    <t>Załącznik nr 9</t>
  </si>
  <si>
    <t>0770</t>
  </si>
  <si>
    <t xml:space="preserve">Oświata i wychowanie </t>
  </si>
  <si>
    <t xml:space="preserve">Transport i łączność </t>
  </si>
  <si>
    <t xml:space="preserve">Działalność usługowa                       </t>
  </si>
  <si>
    <t>75414</t>
  </si>
  <si>
    <t>Obrona cywilna</t>
  </si>
  <si>
    <r>
      <t xml:space="preserve">Dochody od osób prawnych, od osób fizycznych i od innych jednostek nie posiadających osobowości prawnej                                            Udziały powiatów w podatkach stanowiących dochód budżetu państwa - podatek doch.od osób </t>
    </r>
    <r>
      <rPr>
        <b/>
        <sz val="10"/>
        <rFont val="Arial CE"/>
        <family val="0"/>
      </rPr>
      <t>fizycznych</t>
    </r>
    <r>
      <rPr>
        <sz val="10"/>
        <rFont val="Arial CE"/>
        <family val="2"/>
      </rPr>
      <t xml:space="preserve">                                               </t>
    </r>
  </si>
  <si>
    <r>
      <t xml:space="preserve">Udziały powiatów w podatkach stanowiących dochód budżetu państwa -podatek doch.od osób </t>
    </r>
    <r>
      <rPr>
        <b/>
        <sz val="10"/>
        <rFont val="Arial CE"/>
        <family val="0"/>
      </rPr>
      <t>prawnych</t>
    </r>
  </si>
  <si>
    <t>Edukacyjna opieka wychowawcza                                       -  Poradnie psychologiczno - pedagogiczne, w tym poradnie specjalistyczne</t>
  </si>
  <si>
    <t xml:space="preserve">Administracja publiczna </t>
  </si>
  <si>
    <t>0490</t>
  </si>
  <si>
    <t>Wpływy z innych lokalnych opłat pobieranych przez jednostki samorządu terytorialnego na podstawie odrębnych ustaw</t>
  </si>
  <si>
    <t>2920</t>
  </si>
  <si>
    <t>Subwencje ogólne z budżetu państwa</t>
  </si>
  <si>
    <t>`</t>
  </si>
  <si>
    <t>0690 -0920</t>
  </si>
  <si>
    <t xml:space="preserve">Ośrodki dokumentacji geodezyjnej i kartograficznej </t>
  </si>
  <si>
    <t>Prace geodezyje i kartograficzne (nieinwestycyjne)</t>
  </si>
  <si>
    <t>Składki na ubezp. zdrowotne oraz świadcz.dla osób nieobjętych obowiązkiem ubezp. zdrowotnego</t>
  </si>
  <si>
    <t>75075</t>
  </si>
  <si>
    <t>Promocja jednostek samorządu terytorialnego</t>
  </si>
  <si>
    <t>4210-4700</t>
  </si>
  <si>
    <t>Dotacja celowa z budżetu na finansowanie lub dofinansowanie zadań zleconych do realizacji pozostałym jednostkom niezaliczanym do sektora finansów publicznych</t>
  </si>
  <si>
    <t>75421</t>
  </si>
  <si>
    <t>Zarządzanie kryzysowe</t>
  </si>
  <si>
    <t>Załącznik nr 17</t>
  </si>
  <si>
    <t xml:space="preserve">6050   </t>
  </si>
  <si>
    <t xml:space="preserve">4010 </t>
  </si>
  <si>
    <t>Rezerwa ogólna</t>
  </si>
  <si>
    <t>Rezerwa celowa</t>
  </si>
  <si>
    <t>Powiatowy Zespół Szkół nr 1 w Krzyżowicach                                       Rozdz. 80130</t>
  </si>
  <si>
    <t>0750-0970</t>
  </si>
  <si>
    <t>0580-2360</t>
  </si>
  <si>
    <t>0420-0920</t>
  </si>
  <si>
    <t>0690-0920</t>
  </si>
  <si>
    <t>0690-0970</t>
  </si>
  <si>
    <t>0680-0920</t>
  </si>
  <si>
    <t>2710</t>
  </si>
  <si>
    <t>Wpływy z tytułu pomocy finansowej udzielanej między jednostkami samorządu terytorialnego na dofinansowanie własnych zadań bieżących</t>
  </si>
  <si>
    <t>Wpływy z tytułu odpłatnego nabycia prawa  własności oraz prawa użytkowania wieczystego niruchomości</t>
  </si>
  <si>
    <t>0470-0750   0920-0970</t>
  </si>
  <si>
    <t>Wpływy ze sprzedaży składników majątkowych</t>
  </si>
  <si>
    <t>2009</t>
  </si>
  <si>
    <t>0680 -  0920</t>
  </si>
  <si>
    <t>630</t>
  </si>
  <si>
    <t>63003</t>
  </si>
  <si>
    <t>4210-4430</t>
  </si>
  <si>
    <t>Turystyka</t>
  </si>
  <si>
    <t>Zadania w zakresie upowszechniania turystyki</t>
  </si>
  <si>
    <t>4300 -4610</t>
  </si>
  <si>
    <t>4210-4300</t>
  </si>
  <si>
    <t>4110-4120</t>
  </si>
  <si>
    <t>Dotacje celowe przekazane gminie na zadania bieżące realizowane na podstawie porozumień (umów) między jednostkami samorządu terytorialnego</t>
  </si>
  <si>
    <t>Admonistracja publiczna</t>
  </si>
  <si>
    <t>900</t>
  </si>
  <si>
    <t>90019</t>
  </si>
  <si>
    <t>Gospodarka komunalna i ochrona środowiska                 - Wpływy i wydatki związane z gromadzeniem środków z opłat i kar za korzystanie ze środowiska</t>
  </si>
  <si>
    <t>6207</t>
  </si>
  <si>
    <t xml:space="preserve">Dotacje celowe w ramach programów finansowanych z udziałem środków europejskich oraz środków, o których mowa z art..5 ust. 1 pkt 3 oraz ust. 3 pkt 5 i 6 ustawy, lub płatności w ramach budżetu środków europejskich. </t>
  </si>
  <si>
    <t>0690 -0830  0920 - 0970</t>
  </si>
  <si>
    <t>2007</t>
  </si>
  <si>
    <t>Gospodarka komunalna i ochrina środowiska</t>
  </si>
  <si>
    <t xml:space="preserve">Różne wydatki na rzecz osób fizycznych </t>
  </si>
  <si>
    <t>3020</t>
  </si>
  <si>
    <t>Wydatki osobowe niezaliczone do wynagrodzeń</t>
  </si>
  <si>
    <t>Różne wydatki na rzecz osób fizycznych</t>
  </si>
  <si>
    <t>Zasądzone renty</t>
  </si>
  <si>
    <t>Dotacje celowe przekazane gminie na inwestycje i zakupy inwestycyjne realizowane na podstawie porozumień (umów) miedzy jednostkami samorządu terytorialnego</t>
  </si>
  <si>
    <t>-+</t>
  </si>
  <si>
    <t>4210 - 4300</t>
  </si>
  <si>
    <t>Odsetki od samorządowych papierów wartościowych lub zaciągniętych przez jednostkę samorządu terytorialnego kredytów i pożyczek</t>
  </si>
  <si>
    <t>Część równoważąca subwencji dla powiatów</t>
  </si>
  <si>
    <t xml:space="preserve">Wpłaty jednostek samorządu terytorialnego do budżetu państwa </t>
  </si>
  <si>
    <t>4210 -4440</t>
  </si>
  <si>
    <t>Świadczenia społeczne</t>
  </si>
  <si>
    <t>4017 - 4019</t>
  </si>
  <si>
    <t xml:space="preserve">4110-4120    </t>
  </si>
  <si>
    <t>4117-4119       4127-4129</t>
  </si>
  <si>
    <t>4177 -4179</t>
  </si>
  <si>
    <t>Gospodarka komunalna i ochrona środowiska</t>
  </si>
  <si>
    <t>90001</t>
  </si>
  <si>
    <t>Gospodarka ściekowa i ochrona wód</t>
  </si>
  <si>
    <t>4270 - 4390</t>
  </si>
  <si>
    <t>90002</t>
  </si>
  <si>
    <t>Gospodarka odpadami</t>
  </si>
  <si>
    <t>4300- 4390</t>
  </si>
  <si>
    <t>90004</t>
  </si>
  <si>
    <t>Utrzymanie zieleni w miastach i gminach</t>
  </si>
  <si>
    <t>4300-4390</t>
  </si>
  <si>
    <t>90006</t>
  </si>
  <si>
    <t>Ochrona gleby  i wód podziemnych</t>
  </si>
  <si>
    <t>90007</t>
  </si>
  <si>
    <t>90095</t>
  </si>
  <si>
    <t>Zmniejszenie ha lasu i wibracji</t>
  </si>
  <si>
    <t>Dział</t>
  </si>
  <si>
    <t xml:space="preserve">Plan </t>
  </si>
  <si>
    <t xml:space="preserve">4300 -4610   </t>
  </si>
  <si>
    <t>0690 - 0970</t>
  </si>
  <si>
    <t>0580- 2980</t>
  </si>
  <si>
    <t>0570 - 0920</t>
  </si>
  <si>
    <t>0680 -0970</t>
  </si>
  <si>
    <t>0750 -  0970</t>
  </si>
  <si>
    <t>0680 - 0970</t>
  </si>
  <si>
    <t>0830 -0970</t>
  </si>
  <si>
    <t>0570-0920</t>
  </si>
  <si>
    <t>Załącznik nr 8</t>
  </si>
  <si>
    <t>4210 - 4700</t>
  </si>
  <si>
    <t>4140               4210 - 4700</t>
  </si>
  <si>
    <t xml:space="preserve"> 4210 -4700</t>
  </si>
  <si>
    <t>4210-4360</t>
  </si>
  <si>
    <t xml:space="preserve"> 4210 -4440</t>
  </si>
  <si>
    <t>4210-4440</t>
  </si>
  <si>
    <t>4217-4309</t>
  </si>
  <si>
    <t>Składki na Fundusz Emerytur Pomostowych</t>
  </si>
  <si>
    <t>Dotacja celowa z budżetu samorządu terytorialnego, udzielone w trybieart. 221 ustawy, na finansowanie lub dofinansowanie a=zadań zleconych do realizacji organizacjom prowadzacym działalność pożytku publicznego.</t>
  </si>
  <si>
    <t>Załącznik nr 10</t>
  </si>
  <si>
    <t>Załącznik nr 16</t>
  </si>
  <si>
    <t>Dochody</t>
  </si>
  <si>
    <t xml:space="preserve">§ </t>
  </si>
  <si>
    <t>Wyszczególnienie</t>
  </si>
  <si>
    <t>1. Dotacje dla jednostek sektora finansów publicznych, w tym:</t>
  </si>
  <si>
    <t>1.1. Dotacje celowe</t>
  </si>
  <si>
    <t>Dotacje celowe dla gmin - zimowe utrzymanie dróg i zieleni przydrożnej</t>
  </si>
  <si>
    <t>Dotacja celowa dla gmin - dotyczy zrealizowanego w 2010 r. projektu realizowanego w 2010 r. projektu pn. "Rozbudowa infrastruktury teleinformatycznej na obszarze Powiaty Wrocławskiego i 7 gmin oraz wprowadzenie i zwiększenie dostępności elektronicznych usług dla mieszkańców i podmiotów gospodarczych regionu powiatu i gmin: Czernica, Jordanów Śl., Kąty Wrocławskie, Kobierzyce, Mietków, Sobótka, Żórawina"</t>
  </si>
  <si>
    <t>3.</t>
  </si>
  <si>
    <t>Dotacja celowa dla powiatu (Miasto Wrocław)</t>
  </si>
  <si>
    <t>4.</t>
  </si>
  <si>
    <t>Dotacja celowa dla powiatu - pobyt dzieci w placówkach opiekuńczo - wychowawczych</t>
  </si>
  <si>
    <t>5.</t>
  </si>
  <si>
    <t>Dotacja celowa dla powiatu - pobyt dzieci w rodzinach zastępczych</t>
  </si>
  <si>
    <t>6.</t>
  </si>
  <si>
    <t>Dotacja celowa dla powiatu - WTZ</t>
  </si>
  <si>
    <t>7.</t>
  </si>
  <si>
    <t>Dotacja celowa dla powiatu - (Miasto Wrocław)</t>
  </si>
  <si>
    <t>2. Dotacje dla jednostek spoza sektora finansów publicznych, w tym:</t>
  </si>
  <si>
    <t>2.1. Dotacje podmiotowe</t>
  </si>
  <si>
    <t>Niepubliczny Ośrodek Szkolno - Wychowawczy przy Zakładzie Opiekuńczo - Leczniczym dla Dzieci prowadzonym przez Zgromadzenie Sióstr Maryi Niepokalanej w Jaszkotlu</t>
  </si>
  <si>
    <t>Warsztaty Terapii Zajęciowej w Małkowicach - Caritas Diecezji Wrocławskiej</t>
  </si>
  <si>
    <t>2.2. Dotacje celowe</t>
  </si>
  <si>
    <t>Wielofunkcyjna Placówka Opiekuńczo - Wychowawcza im. Św. Mikołaja w Kątach Wrocławskich wraz z filią</t>
  </si>
  <si>
    <t>Wielofunkcyjna Placówka Opiekuńczo - Wychowawcza im. Św. Mikołaja w Kątach Wrocławskich</t>
  </si>
  <si>
    <t>Dotacje celowe udzielane zgodnie z przepisami ustawy o działalności pożytku publicznego i o wolontariacie, na realizację zadań publicznych w zakresie  kultury i sztuki</t>
  </si>
  <si>
    <t>Dotacje celowe udzielane zgodnie z przepisami ustawy o działalności pożytku publicznego i o wolontariacie, na realizację zadań publicznych w zakresie  sportu</t>
  </si>
  <si>
    <t>0470-0970</t>
  </si>
  <si>
    <t>Zestawienie wykonania dochodów z zakresu zadań zleconych administracji rządowej                                                                                    za I półrocze 2012 roku</t>
  </si>
  <si>
    <t>Zestawienie wykonania dochodów z tytułu subwencji                                                                                    za I półrocze 2012 roku</t>
  </si>
  <si>
    <t>6430</t>
  </si>
  <si>
    <t>Zestawienie wykonania dochodów z tytułu dotacji celowych -pomocy finansowej otrzymanych z gmin                                                                                                                                           za I półrocze 2012 roku</t>
  </si>
  <si>
    <t>Zestawienie wykonania dochodów z tytułu dotacji celowych otrzymanych w ramach programów finansowanych z udziałem środków europejskich                                                                                                                                                    za I półrocze 2012 roku</t>
  </si>
  <si>
    <t>Zestawienie wykonania dochodów z tytułu dotacji celowych otrzymanych z powiatu                 za I półrocze 2012 roku</t>
  </si>
  <si>
    <t>0580 -0970</t>
  </si>
  <si>
    <t>Administracja pobliczna                       - pozostała działalność</t>
  </si>
  <si>
    <t>Zestawienie dochodów własnych  za I półrocze 2012 roku</t>
  </si>
  <si>
    <t>Gospodarka komunalna i ochrona środowiska                      - pozostała działalność</t>
  </si>
  <si>
    <t>Transport i łaczność</t>
  </si>
  <si>
    <t>drogi publiczne powiatowe</t>
  </si>
  <si>
    <t xml:space="preserve">Zestawienie wykonania dochodów majątkowych                                                                                                                                          za I półrocze  2012 roku </t>
  </si>
  <si>
    <t xml:space="preserve">0680-0970  </t>
  </si>
  <si>
    <t>Zestawienie wykonania dochodów za I półrocze 2012 roku</t>
  </si>
  <si>
    <t>0580  -  0970</t>
  </si>
  <si>
    <t>Dotacje celowe otrzymane z budżetu państwa na realizację inwestycji i zakupów inwestycyjnych własnych powiatu</t>
  </si>
  <si>
    <t>0920 -0970</t>
  </si>
  <si>
    <t>2900</t>
  </si>
  <si>
    <t>Wpływy z wpłat gmin i powiatów na rzecz jednostek samorządu terytorialnego oraz związków gmin lub związków powiatów na dofinansowanie zadań bieżących</t>
  </si>
  <si>
    <t xml:space="preserve">0970 </t>
  </si>
  <si>
    <t>Załącznik nr 7</t>
  </si>
  <si>
    <t>Załącznik nr 18</t>
  </si>
  <si>
    <t xml:space="preserve">                                        Załącznik nr 19</t>
  </si>
  <si>
    <t>Zestawienie wykonania wydatków za I półrocze 2012 roku</t>
  </si>
  <si>
    <t>6060</t>
  </si>
  <si>
    <t>3030</t>
  </si>
  <si>
    <t xml:space="preserve"> 4140                       4210 - 4700</t>
  </si>
  <si>
    <t>4210 -4610</t>
  </si>
  <si>
    <t>4210 - 4440</t>
  </si>
  <si>
    <t>4017 -4019</t>
  </si>
  <si>
    <t>4117-4119    4127 -4129</t>
  </si>
  <si>
    <t>4217 -4379</t>
  </si>
  <si>
    <t>4017 -4109</t>
  </si>
  <si>
    <t>4047 -4049</t>
  </si>
  <si>
    <t>4117- 4119    4127 - 4129</t>
  </si>
  <si>
    <t>4217 - 4439</t>
  </si>
  <si>
    <t>Dotacja celowa z budżetu samorządu terytorialnego, udzielone w trybieart. 221 ustawy, na finansowanie lub dofinansowanie zadań zleconych do realizacji organizacjom prowadzacym działalność pożytku publicznego.</t>
  </si>
  <si>
    <t>4210 -4430</t>
  </si>
  <si>
    <t xml:space="preserve">Zestawienie wydatków w dziale 750                                                                                                                                            Administracja publiczna za I półrocze 2012 roku                                                           </t>
  </si>
  <si>
    <t>Ogółem</t>
  </si>
  <si>
    <t xml:space="preserve">Zestawienie wydatków  w dziale 801 - Oświata i wychowanie                                                                                                                                                                                                                                            w dziale 854 - Edukacyjna opieka wychowawcza                                                                                                                                                                  za I półrocze 2012 roku                                                          </t>
  </si>
  <si>
    <t>Zestawienie wydatków                                                                                                                                        w dziale 900 - Gospodarka komunalna i ochrona środowiska                                                                                            za I półrocze 2012 roku</t>
  </si>
  <si>
    <t>Zestawienie wydatków majątkowych  za I półrocze 2012 roku</t>
  </si>
  <si>
    <t xml:space="preserve">Zestawienie wydatków                                                                                                                                                                             w dziale 852 - Pomoc społeczna                                                                                                                                                                                                                                            w dziale 853 - Pozostałe zadania w zakresie polityki społecznej                                                                                                 za I półrocze  2012 roku                                                         </t>
  </si>
  <si>
    <t xml:space="preserve">Zestawienie wydatków z tytułu zadań zleconych administracji rządowej                                                                                              za I półrocze  2012 roku                                 </t>
  </si>
  <si>
    <t>Zestawienie  dochodów i wydatków rachunku dochodów                samorządowych jednostek oświatowych                                                                                                                                                                                                       za I półrocze 2012 roku</t>
  </si>
  <si>
    <t>Niepubliczna Specjalistyczna Poradnia Psychologiczno - Pedagogiczna "Promyk Słońca" Filia w Iwinach</t>
  </si>
  <si>
    <t>Dotacje celowe udzielane zgodnie z przepisami ustawy o działalności pożytku publicznego i o wolontariacie, na realizację zadań publicznych w zakresie  pozostałej działalności gospodarki komunalnej i ochrony środowiska</t>
  </si>
  <si>
    <t>Zestawienia z wykonania   Dotacje udzielanych z budżetu  Powiatu za I pół. 2012  roku</t>
  </si>
  <si>
    <t>Zestawienie wykonania dochodów z tytułu inwestycyjnych zadań własnych  powiatu                                                                                  za I półrocze 2012 roku</t>
  </si>
  <si>
    <t>Zestawienie wykonania dochodów z tytułu wpływów z wpłat gmin i powiatów na rzecz jednostki samorządu terytorialnego na dofinansownie zadań bieżących                za I półrocze 2012 roku</t>
  </si>
  <si>
    <t xml:space="preserve">Kultura fizyczna </t>
  </si>
  <si>
    <t>Zadania w zakresie kultury fizycznej</t>
  </si>
  <si>
    <t>Kultura fizyczna</t>
  </si>
  <si>
    <t xml:space="preserve">Zadania w zakresie kultury fizycznej </t>
  </si>
  <si>
    <t>Kultura Fizyczna                            - Zadania w zakresie kultury fizycznej</t>
  </si>
  <si>
    <t>4210 -4280</t>
  </si>
  <si>
    <t>4210- 4390</t>
  </si>
  <si>
    <t>4210-4390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</si>
</sst>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_-* #,##0.0\ _z_ł_-;\-* #,##0.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\ _z_ł_-;_-@_-"/>
    <numFmt numFmtId="172" formatCode="_-* #,##0.00\ _z_ł_-;\-* #,##0.00\ _z_ł_-;_-* &quot;-&quot;\ _z_ł_-;_-@_-"/>
    <numFmt numFmtId="173" formatCode="_-* #,##0\ _z_ł_-;\-* #,##0\ _z_ł_-;_-* &quot;-&quot;??\ _z_ł_-;_-@_-"/>
    <numFmt numFmtId="174" formatCode="0.0%"/>
    <numFmt numFmtId="175" formatCode="0.000%"/>
    <numFmt numFmtId="176" formatCode="_-* #,##0.00000\ _z_ł_-;\-* #,##0.00000\ _z_ł_-;_-* &quot;-&quot;??\ _z_ł_-;_-@_-"/>
    <numFmt numFmtId="177" formatCode="[$-415]d\ mmmm\ yyyy"/>
    <numFmt numFmtId="178" formatCode="#,##0_ ;\-#,##0\ "/>
  </numFmts>
  <fonts count="3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36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41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1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49" fontId="3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43" fontId="2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3" fontId="2" fillId="0" borderId="13" xfId="0" applyNumberFormat="1" applyFont="1" applyBorder="1" applyAlignment="1">
      <alignment horizontal="center" vertical="center"/>
    </xf>
    <xf numFmtId="43" fontId="3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41" fontId="3" fillId="0" borderId="15" xfId="0" applyNumberFormat="1" applyFont="1" applyBorder="1" applyAlignment="1">
      <alignment vertical="center"/>
    </xf>
    <xf numFmtId="43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 wrapText="1"/>
    </xf>
    <xf numFmtId="41" fontId="5" fillId="0" borderId="14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41" fontId="2" fillId="0" borderId="17" xfId="0" applyNumberFormat="1" applyFont="1" applyBorder="1" applyAlignment="1">
      <alignment vertical="center"/>
    </xf>
    <xf numFmtId="43" fontId="2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43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1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43" fontId="2" fillId="0" borderId="13" xfId="0" applyNumberFormat="1" applyFont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43" fontId="2" fillId="24" borderId="14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49" fontId="3" fillId="24" borderId="13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vertical="center" wrapText="1"/>
    </xf>
    <xf numFmtId="41" fontId="3" fillId="24" borderId="13" xfId="0" applyNumberFormat="1" applyFont="1" applyFill="1" applyBorder="1" applyAlignment="1">
      <alignment vertical="center"/>
    </xf>
    <xf numFmtId="49" fontId="2" fillId="24" borderId="13" xfId="0" applyNumberFormat="1" applyFont="1" applyFill="1" applyBorder="1" applyAlignment="1">
      <alignment vertical="center"/>
    </xf>
    <xf numFmtId="49" fontId="2" fillId="24" borderId="13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 wrapText="1"/>
    </xf>
    <xf numFmtId="41" fontId="2" fillId="24" borderId="13" xfId="0" applyNumberFormat="1" applyFont="1" applyFill="1" applyBorder="1" applyAlignment="1">
      <alignment vertical="center"/>
    </xf>
    <xf numFmtId="43" fontId="2" fillId="24" borderId="14" xfId="0" applyNumberFormat="1" applyFont="1" applyFill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/>
    </xf>
    <xf numFmtId="41" fontId="2" fillId="24" borderId="13" xfId="0" applyNumberFormat="1" applyFont="1" applyFill="1" applyBorder="1" applyAlignment="1">
      <alignment vertical="center"/>
    </xf>
    <xf numFmtId="0" fontId="2" fillId="24" borderId="13" xfId="0" applyFont="1" applyFill="1" applyBorder="1" applyAlignment="1">
      <alignment vertical="center" wrapText="1"/>
    </xf>
    <xf numFmtId="49" fontId="2" fillId="24" borderId="15" xfId="0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vertical="center" wrapText="1"/>
    </xf>
    <xf numFmtId="49" fontId="3" fillId="24" borderId="15" xfId="0" applyNumberFormat="1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vertical="center" wrapText="1"/>
    </xf>
    <xf numFmtId="49" fontId="2" fillId="24" borderId="15" xfId="0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vertical="center" wrapText="1"/>
    </xf>
    <xf numFmtId="41" fontId="3" fillId="24" borderId="15" xfId="0" applyNumberFormat="1" applyFont="1" applyFill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1" fontId="4" fillId="0" borderId="1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1" fontId="4" fillId="0" borderId="13" xfId="0" applyNumberFormat="1" applyFont="1" applyBorder="1" applyAlignment="1">
      <alignment vertical="center"/>
    </xf>
    <xf numFmtId="43" fontId="2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1" fontId="2" fillId="0" borderId="21" xfId="0" applyNumberFormat="1" applyFont="1" applyBorder="1" applyAlignment="1">
      <alignment vertical="center"/>
    </xf>
    <xf numFmtId="43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49" fontId="2" fillId="24" borderId="14" xfId="0" applyNumberFormat="1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vertical="center" wrapText="1"/>
    </xf>
    <xf numFmtId="41" fontId="3" fillId="24" borderId="14" xfId="0" applyNumberFormat="1" applyFont="1" applyFill="1" applyBorder="1" applyAlignment="1">
      <alignment vertical="center"/>
    </xf>
    <xf numFmtId="43" fontId="3" fillId="24" borderId="14" xfId="0" applyNumberFormat="1" applyFont="1" applyFill="1" applyBorder="1" applyAlignment="1">
      <alignment horizontal="center" vertical="center"/>
    </xf>
    <xf numFmtId="49" fontId="3" fillId="24" borderId="13" xfId="0" applyNumberFormat="1" applyFont="1" applyFill="1" applyBorder="1" applyAlignment="1">
      <alignment vertical="center"/>
    </xf>
    <xf numFmtId="49" fontId="2" fillId="24" borderId="13" xfId="0" applyNumberFormat="1" applyFont="1" applyFill="1" applyBorder="1" applyAlignment="1">
      <alignment vertical="center"/>
    </xf>
    <xf numFmtId="41" fontId="2" fillId="24" borderId="15" xfId="0" applyNumberFormat="1" applyFont="1" applyFill="1" applyBorder="1" applyAlignment="1">
      <alignment vertical="center"/>
    </xf>
    <xf numFmtId="43" fontId="3" fillId="24" borderId="13" xfId="0" applyNumberFormat="1" applyFont="1" applyFill="1" applyBorder="1" applyAlignment="1">
      <alignment horizontal="center" vertical="center"/>
    </xf>
    <xf numFmtId="43" fontId="2" fillId="24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41" fontId="4" fillId="0" borderId="14" xfId="0" applyNumberFormat="1" applyFont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4" xfId="0" applyFont="1" applyFill="1" applyBorder="1" applyAlignment="1">
      <alignment/>
    </xf>
    <xf numFmtId="41" fontId="2" fillId="24" borderId="14" xfId="0" applyNumberFormat="1" applyFont="1" applyFill="1" applyBorder="1" applyAlignment="1">
      <alignment/>
    </xf>
    <xf numFmtId="43" fontId="2" fillId="24" borderId="14" xfId="0" applyNumberFormat="1" applyFont="1" applyFill="1" applyBorder="1" applyAlignment="1">
      <alignment horizontal="center"/>
    </xf>
    <xf numFmtId="43" fontId="2" fillId="24" borderId="13" xfId="0" applyNumberFormat="1" applyFont="1" applyFill="1" applyBorder="1" applyAlignment="1">
      <alignment horizontal="center"/>
    </xf>
    <xf numFmtId="0" fontId="3" fillId="24" borderId="13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 wrapText="1"/>
    </xf>
    <xf numFmtId="0" fontId="6" fillId="24" borderId="13" xfId="0" applyFont="1" applyFill="1" applyBorder="1" applyAlignment="1">
      <alignment vertical="center" wrapText="1"/>
    </xf>
    <xf numFmtId="0" fontId="3" fillId="24" borderId="13" xfId="0" applyFont="1" applyFill="1" applyBorder="1" applyAlignment="1">
      <alignment vertical="center" wrapText="1"/>
    </xf>
    <xf numFmtId="49" fontId="3" fillId="24" borderId="13" xfId="0" applyNumberFormat="1" applyFont="1" applyFill="1" applyBorder="1" applyAlignment="1">
      <alignment horizontal="center" vertical="center"/>
    </xf>
    <xf numFmtId="41" fontId="3" fillId="24" borderId="13" xfId="0" applyNumberFormat="1" applyFont="1" applyFill="1" applyBorder="1" applyAlignment="1">
      <alignment vertical="center"/>
    </xf>
    <xf numFmtId="43" fontId="3" fillId="24" borderId="13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vertical="center" wrapText="1"/>
    </xf>
    <xf numFmtId="41" fontId="3" fillId="24" borderId="15" xfId="0" applyNumberFormat="1" applyFont="1" applyFill="1" applyBorder="1" applyAlignment="1">
      <alignment vertical="center"/>
    </xf>
    <xf numFmtId="43" fontId="3" fillId="24" borderId="14" xfId="0" applyNumberFormat="1" applyFont="1" applyFill="1" applyBorder="1" applyAlignment="1">
      <alignment horizontal="center"/>
    </xf>
    <xf numFmtId="43" fontId="2" fillId="24" borderId="22" xfId="0" applyNumberFormat="1" applyFont="1" applyFill="1" applyBorder="1" applyAlignment="1">
      <alignment horizontal="center"/>
    </xf>
    <xf numFmtId="41" fontId="2" fillId="24" borderId="11" xfId="0" applyNumberFormat="1" applyFont="1" applyFill="1" applyBorder="1" applyAlignment="1">
      <alignment vertical="center"/>
    </xf>
    <xf numFmtId="43" fontId="2" fillId="24" borderId="12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3" fontId="3" fillId="24" borderId="13" xfId="42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/>
    </xf>
    <xf numFmtId="43" fontId="2" fillId="24" borderId="23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24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24" borderId="26" xfId="0" applyFont="1" applyFill="1" applyBorder="1" applyAlignment="1">
      <alignment/>
    </xf>
    <xf numFmtId="0" fontId="3" fillId="24" borderId="27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49" fontId="1" fillId="24" borderId="13" xfId="0" applyNumberFormat="1" applyFont="1" applyFill="1" applyBorder="1" applyAlignment="1">
      <alignment horizontal="center" vertical="center"/>
    </xf>
    <xf numFmtId="43" fontId="2" fillId="24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center" wrapText="1"/>
    </xf>
    <xf numFmtId="0" fontId="2" fillId="24" borderId="23" xfId="0" applyFont="1" applyFill="1" applyBorder="1" applyAlignment="1">
      <alignment horizontal="center"/>
    </xf>
    <xf numFmtId="0" fontId="2" fillId="24" borderId="28" xfId="0" applyFont="1" applyFill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41" fontId="4" fillId="0" borderId="29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2" fillId="0" borderId="23" xfId="0" applyFont="1" applyBorder="1" applyAlignment="1">
      <alignment horizontal="center"/>
    </xf>
    <xf numFmtId="41" fontId="4" fillId="0" borderId="3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1" fontId="4" fillId="24" borderId="13" xfId="0" applyNumberFormat="1" applyFont="1" applyFill="1" applyBorder="1" applyAlignment="1">
      <alignment vertical="center"/>
    </xf>
    <xf numFmtId="0" fontId="6" fillId="24" borderId="13" xfId="0" applyFont="1" applyFill="1" applyBorder="1" applyAlignment="1">
      <alignment vertical="center" wrapText="1"/>
    </xf>
    <xf numFmtId="2" fontId="2" fillId="0" borderId="14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left" vertical="center" wrapText="1"/>
    </xf>
    <xf numFmtId="41" fontId="3" fillId="0" borderId="13" xfId="0" applyNumberFormat="1" applyFont="1" applyBorder="1" applyAlignment="1">
      <alignment horizontal="left" vertical="center" wrapText="1"/>
    </xf>
    <xf numFmtId="41" fontId="4" fillId="0" borderId="17" xfId="0" applyNumberFormat="1" applyFont="1" applyBorder="1" applyAlignment="1">
      <alignment vertical="center"/>
    </xf>
    <xf numFmtId="43" fontId="2" fillId="0" borderId="3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24" borderId="0" xfId="0" applyNumberFormat="1" applyFont="1" applyFill="1" applyBorder="1" applyAlignment="1">
      <alignment/>
    </xf>
    <xf numFmtId="0" fontId="1" fillId="24" borderId="13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43" fontId="2" fillId="24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0" fontId="2" fillId="24" borderId="23" xfId="0" applyFont="1" applyFill="1" applyBorder="1" applyAlignment="1">
      <alignment horizontal="center" vertical="center"/>
    </xf>
    <xf numFmtId="41" fontId="2" fillId="24" borderId="14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left" vertical="center"/>
    </xf>
    <xf numFmtId="0" fontId="6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24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41" fontId="15" fillId="0" borderId="13" xfId="0" applyNumberFormat="1" applyFont="1" applyBorder="1" applyAlignment="1">
      <alignment horizontal="right" vertical="center"/>
    </xf>
    <xf numFmtId="41" fontId="15" fillId="0" borderId="13" xfId="0" applyNumberFormat="1" applyFont="1" applyBorder="1" applyAlignment="1">
      <alignment vertical="center"/>
    </xf>
    <xf numFmtId="41" fontId="11" fillId="0" borderId="13" xfId="0" applyNumberFormat="1" applyFont="1" applyBorder="1" applyAlignment="1">
      <alignment horizontal="right" vertical="center"/>
    </xf>
    <xf numFmtId="178" fontId="2" fillId="0" borderId="13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left" vertical="center" wrapText="1"/>
    </xf>
    <xf numFmtId="41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16" fillId="24" borderId="0" xfId="0" applyFont="1" applyFill="1" applyAlignment="1">
      <alignment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0" fontId="1" fillId="24" borderId="13" xfId="0" applyFont="1" applyFill="1" applyBorder="1" applyAlignment="1">
      <alignment horizontal="center" vertical="center"/>
    </xf>
    <xf numFmtId="43" fontId="2" fillId="24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0" fillId="24" borderId="13" xfId="0" applyFill="1" applyBorder="1" applyAlignment="1">
      <alignment vertical="center" wrapText="1"/>
    </xf>
    <xf numFmtId="49" fontId="2" fillId="24" borderId="28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3" fillId="24" borderId="13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24" borderId="36" xfId="0" applyFont="1" applyFill="1" applyBorder="1" applyAlignment="1">
      <alignment vertical="center" wrapText="1"/>
    </xf>
    <xf numFmtId="0" fontId="1" fillId="24" borderId="33" xfId="0" applyFont="1" applyFill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3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3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vertical="center" wrapText="1"/>
    </xf>
    <xf numFmtId="0" fontId="2" fillId="24" borderId="33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 horizontal="center" vertical="top" wrapText="1"/>
    </xf>
    <xf numFmtId="49" fontId="2" fillId="24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2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11" sqref="D11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17" t="s">
        <v>0</v>
      </c>
      <c r="G1" s="318"/>
    </row>
    <row r="2" spans="1:7" ht="94.5" customHeight="1" thickBot="1">
      <c r="A2" s="316" t="s">
        <v>350</v>
      </c>
      <c r="B2" s="316"/>
      <c r="C2" s="316"/>
      <c r="D2" s="316"/>
      <c r="E2" s="316"/>
      <c r="F2" s="316"/>
      <c r="G2" s="316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15.75">
      <c r="A4" s="9" t="s">
        <v>8</v>
      </c>
      <c r="B4" s="9"/>
      <c r="C4" s="10"/>
      <c r="D4" s="11" t="s">
        <v>10</v>
      </c>
      <c r="E4" s="12">
        <f>E5</f>
        <v>10000</v>
      </c>
      <c r="F4" s="12">
        <f>F5</f>
        <v>0</v>
      </c>
      <c r="G4" s="21">
        <f>F4/E4%</f>
        <v>0</v>
      </c>
    </row>
    <row r="5" spans="1:7" ht="45">
      <c r="A5" s="6"/>
      <c r="B5" s="14" t="s">
        <v>9</v>
      </c>
      <c r="C5" s="6">
        <v>2110</v>
      </c>
      <c r="D5" s="5" t="s">
        <v>141</v>
      </c>
      <c r="E5" s="7">
        <v>10000</v>
      </c>
      <c r="F5" s="7">
        <v>0</v>
      </c>
      <c r="G5" s="6"/>
    </row>
    <row r="6" spans="1:7" s="13" customFormat="1" ht="31.5">
      <c r="A6" s="15" t="s">
        <v>11</v>
      </c>
      <c r="B6" s="15"/>
      <c r="C6" s="20"/>
      <c r="D6" s="19" t="s">
        <v>13</v>
      </c>
      <c r="E6" s="18">
        <f>E7</f>
        <v>180754</v>
      </c>
      <c r="F6" s="18">
        <f>F7</f>
        <v>80754</v>
      </c>
      <c r="G6" s="23">
        <f>F6/E6%</f>
        <v>44.67618973853968</v>
      </c>
    </row>
    <row r="7" spans="1:7" ht="30">
      <c r="A7" s="16"/>
      <c r="B7" s="14" t="s">
        <v>12</v>
      </c>
      <c r="C7" s="6">
        <v>2110</v>
      </c>
      <c r="D7" s="5" t="s">
        <v>14</v>
      </c>
      <c r="E7" s="7">
        <v>180754</v>
      </c>
      <c r="F7" s="7">
        <v>80754</v>
      </c>
      <c r="G7" s="24"/>
    </row>
    <row r="8" spans="1:7" s="13" customFormat="1" ht="15.75">
      <c r="A8" s="25" t="s">
        <v>15</v>
      </c>
      <c r="B8" s="25"/>
      <c r="C8" s="20"/>
      <c r="D8" s="17" t="s">
        <v>16</v>
      </c>
      <c r="E8" s="18">
        <f>E9+E10+E11+E12</f>
        <v>701375</v>
      </c>
      <c r="F8" s="18">
        <f>F9+F10+F11+F12</f>
        <v>333068</v>
      </c>
      <c r="G8" s="23">
        <f>F8/E8%</f>
        <v>47.487863126002495</v>
      </c>
    </row>
    <row r="9" spans="1:7" s="13" customFormat="1" ht="45">
      <c r="A9" s="14"/>
      <c r="B9" s="14" t="s">
        <v>142</v>
      </c>
      <c r="C9" s="6">
        <v>2110</v>
      </c>
      <c r="D9" s="5" t="s">
        <v>148</v>
      </c>
      <c r="E9" s="7">
        <v>240000</v>
      </c>
      <c r="F9" s="7">
        <v>120000</v>
      </c>
      <c r="G9" s="24"/>
    </row>
    <row r="10" spans="1:7" ht="45">
      <c r="A10" s="14"/>
      <c r="B10" s="14" t="s">
        <v>17</v>
      </c>
      <c r="C10" s="6">
        <v>2110</v>
      </c>
      <c r="D10" s="5" t="s">
        <v>18</v>
      </c>
      <c r="E10" s="7">
        <v>56500</v>
      </c>
      <c r="F10" s="7">
        <v>6000</v>
      </c>
      <c r="G10" s="24"/>
    </row>
    <row r="11" spans="1:7" ht="45">
      <c r="A11" s="14"/>
      <c r="B11" s="14" t="s">
        <v>19</v>
      </c>
      <c r="C11" s="6">
        <v>2110</v>
      </c>
      <c r="D11" s="28" t="s">
        <v>20</v>
      </c>
      <c r="E11" s="7">
        <v>20000</v>
      </c>
      <c r="F11" s="7"/>
      <c r="G11" s="24"/>
    </row>
    <row r="12" spans="1:7" ht="15">
      <c r="A12" s="14"/>
      <c r="B12" s="14" t="s">
        <v>21</v>
      </c>
      <c r="C12" s="6">
        <v>2110</v>
      </c>
      <c r="D12" s="322" t="s">
        <v>22</v>
      </c>
      <c r="E12" s="7">
        <v>384875</v>
      </c>
      <c r="F12" s="7">
        <v>207068</v>
      </c>
      <c r="G12" s="24"/>
    </row>
    <row r="13" spans="1:7" ht="15" customHeight="1" hidden="1">
      <c r="A13" s="14"/>
      <c r="B13" s="14"/>
      <c r="C13" s="6"/>
      <c r="D13" s="323"/>
      <c r="E13" s="7"/>
      <c r="F13" s="7"/>
      <c r="G13" s="24"/>
    </row>
    <row r="14" spans="1:7" ht="15" hidden="1">
      <c r="A14" s="14"/>
      <c r="B14" s="14"/>
      <c r="C14" s="6"/>
      <c r="D14" s="324"/>
      <c r="E14" s="7"/>
      <c r="F14" s="7"/>
      <c r="G14" s="24"/>
    </row>
    <row r="15" spans="1:7" s="13" customFormat="1" ht="31.5">
      <c r="A15" s="25" t="s">
        <v>23</v>
      </c>
      <c r="B15" s="25"/>
      <c r="C15" s="20"/>
      <c r="D15" s="19" t="s">
        <v>24</v>
      </c>
      <c r="E15" s="18">
        <f>E16+E17</f>
        <v>259423</v>
      </c>
      <c r="F15" s="18">
        <f>F16+F17</f>
        <v>157771</v>
      </c>
      <c r="G15" s="23">
        <f>F15/E15%</f>
        <v>60.81611884836734</v>
      </c>
    </row>
    <row r="16" spans="1:7" ht="15">
      <c r="A16" s="14"/>
      <c r="B16" s="14" t="s">
        <v>25</v>
      </c>
      <c r="C16" s="6">
        <v>2110</v>
      </c>
      <c r="D16" s="8" t="s">
        <v>86</v>
      </c>
      <c r="E16" s="7">
        <v>216423</v>
      </c>
      <c r="F16" s="7">
        <v>116142</v>
      </c>
      <c r="G16" s="24"/>
    </row>
    <row r="17" spans="1:7" ht="15">
      <c r="A17" s="14"/>
      <c r="B17" s="14" t="s">
        <v>27</v>
      </c>
      <c r="C17" s="6">
        <v>2110</v>
      </c>
      <c r="D17" s="8" t="s">
        <v>28</v>
      </c>
      <c r="E17" s="7">
        <v>43000</v>
      </c>
      <c r="F17" s="7">
        <v>41629</v>
      </c>
      <c r="G17" s="24"/>
    </row>
    <row r="18" spans="1:7" ht="15.75">
      <c r="A18" s="25" t="s">
        <v>110</v>
      </c>
      <c r="B18" s="25"/>
      <c r="C18" s="20"/>
      <c r="D18" s="17" t="s">
        <v>111</v>
      </c>
      <c r="E18" s="18">
        <f>E19</f>
        <v>1000</v>
      </c>
      <c r="F18" s="18">
        <f>F19</f>
        <v>1000</v>
      </c>
      <c r="G18" s="23">
        <f>F18/E18%</f>
        <v>100</v>
      </c>
    </row>
    <row r="19" spans="1:7" ht="32.25" customHeight="1">
      <c r="A19" s="14"/>
      <c r="B19" s="14" t="s">
        <v>112</v>
      </c>
      <c r="C19" s="6">
        <v>2110</v>
      </c>
      <c r="D19" s="5" t="s">
        <v>113</v>
      </c>
      <c r="E19" s="7">
        <v>1000</v>
      </c>
      <c r="F19" s="7">
        <v>1000</v>
      </c>
      <c r="G19" s="24"/>
    </row>
    <row r="20" spans="1:7" ht="48.75" customHeight="1">
      <c r="A20" s="25" t="s">
        <v>114</v>
      </c>
      <c r="B20" s="25"/>
      <c r="C20" s="20"/>
      <c r="D20" s="19" t="s">
        <v>115</v>
      </c>
      <c r="E20" s="18">
        <f>E21</f>
        <v>3000</v>
      </c>
      <c r="F20" s="18">
        <f>F21</f>
        <v>3000</v>
      </c>
      <c r="G20" s="23">
        <f>F20/E20%</f>
        <v>100</v>
      </c>
    </row>
    <row r="21" spans="1:7" ht="24.75" customHeight="1">
      <c r="A21" s="14"/>
      <c r="B21" s="14" t="s">
        <v>210</v>
      </c>
      <c r="C21" s="6">
        <v>2110</v>
      </c>
      <c r="D21" s="5" t="s">
        <v>211</v>
      </c>
      <c r="E21" s="7">
        <v>3000</v>
      </c>
      <c r="F21" s="7">
        <v>3000</v>
      </c>
      <c r="G21" s="24"/>
    </row>
    <row r="22" spans="1:7" s="13" customFormat="1" ht="15.75">
      <c r="A22" s="25" t="s">
        <v>29</v>
      </c>
      <c r="B22" s="25"/>
      <c r="C22" s="20"/>
      <c r="D22" s="17" t="s">
        <v>30</v>
      </c>
      <c r="E22" s="18">
        <f>E23</f>
        <v>10811415</v>
      </c>
      <c r="F22" s="18">
        <f>F23</f>
        <v>5288745</v>
      </c>
      <c r="G22" s="23">
        <f>F22/E22%</f>
        <v>48.91815733648186</v>
      </c>
    </row>
    <row r="23" spans="1:7" ht="90.75" thickBot="1">
      <c r="A23" s="14"/>
      <c r="B23" s="14" t="s">
        <v>31</v>
      </c>
      <c r="C23" s="6">
        <v>2110</v>
      </c>
      <c r="D23" s="5" t="s">
        <v>139</v>
      </c>
      <c r="E23" s="7">
        <v>10811415</v>
      </c>
      <c r="F23" s="7">
        <v>5288745</v>
      </c>
      <c r="G23" s="24"/>
    </row>
    <row r="24" spans="1:7" s="13" customFormat="1" ht="26.25" customHeight="1" thickBot="1">
      <c r="A24" s="319" t="s">
        <v>39</v>
      </c>
      <c r="B24" s="320"/>
      <c r="C24" s="320"/>
      <c r="D24" s="321"/>
      <c r="E24" s="36">
        <f>E4+E6+E8+E15+E18+E20+E22</f>
        <v>11966967</v>
      </c>
      <c r="F24" s="36">
        <f>F4+F6+F8+F15+F18+F20+F22</f>
        <v>5864338</v>
      </c>
      <c r="G24" s="37">
        <f>F24/E24%</f>
        <v>49.004380140765825</v>
      </c>
    </row>
    <row r="25" spans="1:7" ht="15">
      <c r="A25" s="31"/>
      <c r="B25" s="31"/>
      <c r="C25" s="32"/>
      <c r="D25" s="33"/>
      <c r="E25" s="34"/>
      <c r="F25" s="34"/>
      <c r="G25" s="35"/>
    </row>
  </sheetData>
  <sheetProtection/>
  <mergeCells count="4">
    <mergeCell ref="A2:G2"/>
    <mergeCell ref="F1:G1"/>
    <mergeCell ref="A24:D24"/>
    <mergeCell ref="D12:D14"/>
  </mergeCells>
  <printOptions/>
  <pageMargins left="0.75" right="0.75" top="1" bottom="1" header="0.5" footer="0.5"/>
  <pageSetup horizontalDpi="600" verticalDpi="600" orientation="portrait" paperSize="9" scale="83" r:id="rId1"/>
  <rowBreaks count="2" manualBreakCount="2">
    <brk id="24" max="6" man="1"/>
    <brk id="25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109"/>
  <sheetViews>
    <sheetView zoomScalePageLayoutView="0" workbookViewId="0" topLeftCell="A1">
      <pane xSplit="8" ySplit="1" topLeftCell="I79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89" sqref="A88:A89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295" customWidth="1"/>
    <col min="4" max="4" width="35.75390625" style="1" customWidth="1"/>
    <col min="5" max="5" width="17.875" style="1" customWidth="1"/>
    <col min="6" max="6" width="17.75390625" style="1" customWidth="1"/>
    <col min="7" max="7" width="15.625" style="22" customWidth="1"/>
    <col min="8" max="16384" width="9.125" style="1" customWidth="1"/>
  </cols>
  <sheetData>
    <row r="1" spans="6:7" ht="39" customHeight="1">
      <c r="F1" s="317" t="s">
        <v>321</v>
      </c>
      <c r="G1" s="318"/>
    </row>
    <row r="2" spans="1:8" ht="94.5" customHeight="1" thickBot="1">
      <c r="A2" s="338" t="s">
        <v>364</v>
      </c>
      <c r="B2" s="338"/>
      <c r="C2" s="338"/>
      <c r="D2" s="338"/>
      <c r="E2" s="338"/>
      <c r="F2" s="338"/>
      <c r="G2" s="338"/>
      <c r="H2" s="294"/>
    </row>
    <row r="3" spans="1:7" ht="16.5" thickBot="1">
      <c r="A3" s="2" t="s">
        <v>1</v>
      </c>
      <c r="B3" s="3" t="s">
        <v>2</v>
      </c>
      <c r="C3" s="296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s="97" customFormat="1" ht="18.75" customHeight="1">
      <c r="A4" s="51" t="s">
        <v>8</v>
      </c>
      <c r="B4" s="51"/>
      <c r="C4" s="297"/>
      <c r="D4" s="50" t="s">
        <v>10</v>
      </c>
      <c r="E4" s="54">
        <f>E5</f>
        <v>10000</v>
      </c>
      <c r="F4" s="54">
        <f>F5</f>
        <v>0</v>
      </c>
      <c r="G4" s="82">
        <f>F4/E4%</f>
        <v>0</v>
      </c>
    </row>
    <row r="5" spans="1:7" ht="46.5" customHeight="1">
      <c r="A5" s="6"/>
      <c r="B5" s="14" t="s">
        <v>9</v>
      </c>
      <c r="C5" s="298"/>
      <c r="D5" s="5" t="s">
        <v>141</v>
      </c>
      <c r="E5" s="7">
        <f>E6</f>
        <v>10000</v>
      </c>
      <c r="F5" s="7">
        <f>F6</f>
        <v>0</v>
      </c>
      <c r="G5" s="21"/>
    </row>
    <row r="6" spans="1:7" ht="69" customHeight="1">
      <c r="A6" s="6"/>
      <c r="B6" s="14"/>
      <c r="C6" s="298">
        <v>2110</v>
      </c>
      <c r="D6" s="40" t="s">
        <v>159</v>
      </c>
      <c r="E6" s="7">
        <v>10000</v>
      </c>
      <c r="F6" s="7"/>
      <c r="G6" s="21"/>
    </row>
    <row r="7" spans="1:7" s="13" customFormat="1" ht="18.75" customHeight="1">
      <c r="A7" s="25" t="s">
        <v>40</v>
      </c>
      <c r="B7" s="25"/>
      <c r="C7" s="299"/>
      <c r="D7" s="19" t="s">
        <v>75</v>
      </c>
      <c r="E7" s="18">
        <f>E9</f>
        <v>45500</v>
      </c>
      <c r="F7" s="18">
        <f>F9</f>
        <v>23110</v>
      </c>
      <c r="G7" s="21">
        <f>F7/E7%</f>
        <v>50.79120879120879</v>
      </c>
    </row>
    <row r="8" spans="1:7" ht="24" customHeight="1">
      <c r="A8" s="6"/>
      <c r="B8" s="14" t="s">
        <v>126</v>
      </c>
      <c r="C8" s="298"/>
      <c r="D8" s="5" t="s">
        <v>127</v>
      </c>
      <c r="E8" s="7">
        <f>E9</f>
        <v>45500</v>
      </c>
      <c r="F8" s="7">
        <f>F9</f>
        <v>23110</v>
      </c>
      <c r="G8" s="6"/>
    </row>
    <row r="9" spans="1:7" ht="82.5" customHeight="1">
      <c r="A9" s="6"/>
      <c r="B9" s="14"/>
      <c r="C9" s="298">
        <v>2460</v>
      </c>
      <c r="D9" s="40" t="s">
        <v>172</v>
      </c>
      <c r="E9" s="7">
        <v>45500</v>
      </c>
      <c r="F9" s="7">
        <v>23110</v>
      </c>
      <c r="G9" s="6"/>
    </row>
    <row r="10" spans="1:7" s="13" customFormat="1" ht="21" customHeight="1">
      <c r="A10" s="25" t="s">
        <v>62</v>
      </c>
      <c r="B10" s="25"/>
      <c r="C10" s="299"/>
      <c r="D10" s="19" t="s">
        <v>76</v>
      </c>
      <c r="E10" s="18">
        <f>E11</f>
        <v>1017000</v>
      </c>
      <c r="F10" s="18">
        <f>F11</f>
        <v>63143</v>
      </c>
      <c r="G10" s="23">
        <f>F10/E10%</f>
        <v>6.208751229105212</v>
      </c>
    </row>
    <row r="11" spans="1:7" ht="21" customHeight="1">
      <c r="A11" s="14"/>
      <c r="B11" s="14" t="s">
        <v>63</v>
      </c>
      <c r="C11" s="298"/>
      <c r="D11" s="5" t="s">
        <v>77</v>
      </c>
      <c r="E11" s="7">
        <f>E12+E13+E14</f>
        <v>1017000</v>
      </c>
      <c r="F11" s="7">
        <f>F12+F13+F14</f>
        <v>63143</v>
      </c>
      <c r="G11" s="24"/>
    </row>
    <row r="12" spans="1:7" ht="54.75" customHeight="1">
      <c r="A12" s="14"/>
      <c r="B12" s="14"/>
      <c r="C12" s="298" t="s">
        <v>170</v>
      </c>
      <c r="D12" s="40" t="s">
        <v>171</v>
      </c>
      <c r="E12" s="7">
        <v>17000</v>
      </c>
      <c r="F12" s="7">
        <v>11000</v>
      </c>
      <c r="G12" s="24"/>
    </row>
    <row r="13" spans="1:7" ht="26.25" customHeight="1">
      <c r="A13" s="14"/>
      <c r="B13" s="14"/>
      <c r="C13" s="300" t="s">
        <v>365</v>
      </c>
      <c r="D13" s="73" t="s">
        <v>167</v>
      </c>
      <c r="E13" s="71"/>
      <c r="F13" s="71">
        <v>52143</v>
      </c>
      <c r="G13" s="24"/>
    </row>
    <row r="14" spans="1:7" ht="51.75" customHeight="1">
      <c r="A14" s="70"/>
      <c r="B14" s="70"/>
      <c r="C14" s="298" t="s">
        <v>352</v>
      </c>
      <c r="D14" s="40" t="s">
        <v>366</v>
      </c>
      <c r="E14" s="7">
        <v>1000000</v>
      </c>
      <c r="F14" s="71"/>
      <c r="G14" s="72"/>
    </row>
    <row r="15" spans="1:7" s="13" customFormat="1" ht="24.75" customHeight="1">
      <c r="A15" s="15" t="s">
        <v>11</v>
      </c>
      <c r="B15" s="15"/>
      <c r="C15" s="299"/>
      <c r="D15" s="19" t="s">
        <v>13</v>
      </c>
      <c r="E15" s="18">
        <f>E16</f>
        <v>11421357</v>
      </c>
      <c r="F15" s="18">
        <f>F16</f>
        <v>201784</v>
      </c>
      <c r="G15" s="23">
        <f>F15/E15%</f>
        <v>1.7667252674091178</v>
      </c>
    </row>
    <row r="16" spans="1:7" ht="35.25" customHeight="1">
      <c r="A16" s="16"/>
      <c r="B16" s="14" t="s">
        <v>12</v>
      </c>
      <c r="C16" s="298"/>
      <c r="D16" s="5" t="s">
        <v>14</v>
      </c>
      <c r="E16" s="7">
        <f>E17+E18+E19</f>
        <v>11421357</v>
      </c>
      <c r="F16" s="7">
        <f>F17+F18+F19</f>
        <v>201784</v>
      </c>
      <c r="G16" s="24"/>
    </row>
    <row r="17" spans="1:7" ht="68.25" customHeight="1">
      <c r="A17" s="16"/>
      <c r="B17" s="14"/>
      <c r="C17" s="298">
        <v>2110</v>
      </c>
      <c r="D17" s="40" t="s">
        <v>159</v>
      </c>
      <c r="E17" s="7">
        <v>180754</v>
      </c>
      <c r="F17" s="7">
        <v>80754</v>
      </c>
      <c r="G17" s="24"/>
    </row>
    <row r="18" spans="1:7" ht="47.25" customHeight="1">
      <c r="A18" s="16"/>
      <c r="B18" s="14"/>
      <c r="C18" s="298" t="s">
        <v>206</v>
      </c>
      <c r="D18" s="40" t="s">
        <v>245</v>
      </c>
      <c r="E18" s="7">
        <v>11240603</v>
      </c>
      <c r="F18" s="7">
        <v>116189</v>
      </c>
      <c r="G18" s="24"/>
    </row>
    <row r="19" spans="1:7" ht="63.75" customHeight="1">
      <c r="A19" s="16"/>
      <c r="B19" s="14"/>
      <c r="C19" s="301" t="s">
        <v>246</v>
      </c>
      <c r="D19" s="40" t="s">
        <v>167</v>
      </c>
      <c r="E19" s="7"/>
      <c r="F19" s="7">
        <v>4841</v>
      </c>
      <c r="G19" s="24"/>
    </row>
    <row r="20" spans="1:7" s="13" customFormat="1" ht="21" customHeight="1">
      <c r="A20" s="25" t="s">
        <v>15</v>
      </c>
      <c r="B20" s="25"/>
      <c r="C20" s="299"/>
      <c r="D20" s="17" t="s">
        <v>16</v>
      </c>
      <c r="E20" s="18">
        <f>E21+E25+E27+E29</f>
        <v>3734225</v>
      </c>
      <c r="F20" s="18">
        <f>F21+F25+F27+F29</f>
        <v>1715846</v>
      </c>
      <c r="G20" s="23">
        <f>F20/E20%</f>
        <v>45.949186243464176</v>
      </c>
    </row>
    <row r="21" spans="1:7" s="13" customFormat="1" ht="33.75" customHeight="1">
      <c r="A21" s="25"/>
      <c r="B21" s="14" t="s">
        <v>142</v>
      </c>
      <c r="C21" s="299"/>
      <c r="D21" s="5" t="s">
        <v>148</v>
      </c>
      <c r="E21" s="7">
        <f>E22+E23+E24</f>
        <v>3272850</v>
      </c>
      <c r="F21" s="7">
        <f>F22+F23+F24</f>
        <v>1502778</v>
      </c>
      <c r="G21" s="23"/>
    </row>
    <row r="22" spans="1:7" s="13" customFormat="1" ht="68.25" customHeight="1">
      <c r="A22" s="74"/>
      <c r="B22" s="74"/>
      <c r="C22" s="298">
        <v>2110</v>
      </c>
      <c r="D22" s="40" t="s">
        <v>159</v>
      </c>
      <c r="E22" s="75">
        <v>240000</v>
      </c>
      <c r="F22" s="75">
        <v>120000</v>
      </c>
      <c r="G22" s="76"/>
    </row>
    <row r="23" spans="1:7" s="13" customFormat="1" ht="68.25" customHeight="1">
      <c r="A23" s="74"/>
      <c r="B23" s="74"/>
      <c r="C23" s="298" t="s">
        <v>243</v>
      </c>
      <c r="D23" s="40" t="s">
        <v>244</v>
      </c>
      <c r="E23" s="75">
        <v>632850</v>
      </c>
      <c r="F23" s="75">
        <v>269608</v>
      </c>
      <c r="G23" s="76"/>
    </row>
    <row r="24" spans="1:7" s="13" customFormat="1" ht="56.25" customHeight="1">
      <c r="A24" s="74"/>
      <c r="B24" s="74"/>
      <c r="C24" s="301" t="s">
        <v>303</v>
      </c>
      <c r="D24" s="77" t="s">
        <v>167</v>
      </c>
      <c r="E24" s="75">
        <v>2400000</v>
      </c>
      <c r="F24" s="75">
        <v>1113170</v>
      </c>
      <c r="G24" s="76"/>
    </row>
    <row r="25" spans="1:7" ht="35.25" customHeight="1">
      <c r="A25" s="14"/>
      <c r="B25" s="14" t="s">
        <v>17</v>
      </c>
      <c r="C25" s="298"/>
      <c r="D25" s="5" t="s">
        <v>18</v>
      </c>
      <c r="E25" s="7">
        <f>E26</f>
        <v>56500</v>
      </c>
      <c r="F25" s="7">
        <f>F26</f>
        <v>6000</v>
      </c>
      <c r="G25" s="24"/>
    </row>
    <row r="26" spans="1:7" ht="67.5" customHeight="1">
      <c r="A26" s="14"/>
      <c r="B26" s="14"/>
      <c r="C26" s="298">
        <v>2110</v>
      </c>
      <c r="D26" s="40" t="s">
        <v>159</v>
      </c>
      <c r="E26" s="7">
        <v>56500</v>
      </c>
      <c r="F26" s="7">
        <v>6000</v>
      </c>
      <c r="G26" s="24"/>
    </row>
    <row r="27" spans="1:7" ht="29.25" customHeight="1">
      <c r="A27" s="14"/>
      <c r="B27" s="14" t="s">
        <v>19</v>
      </c>
      <c r="C27" s="298"/>
      <c r="D27" s="5" t="s">
        <v>20</v>
      </c>
      <c r="E27" s="7">
        <f>E28</f>
        <v>20000</v>
      </c>
      <c r="F27" s="7">
        <f>F28</f>
        <v>0</v>
      </c>
      <c r="G27" s="24"/>
    </row>
    <row r="28" spans="1:7" ht="67.5" customHeight="1">
      <c r="A28" s="14"/>
      <c r="B28" s="14"/>
      <c r="C28" s="298" t="s">
        <v>169</v>
      </c>
      <c r="D28" s="40" t="s">
        <v>159</v>
      </c>
      <c r="E28" s="7">
        <v>20000</v>
      </c>
      <c r="F28" s="7"/>
      <c r="G28" s="24"/>
    </row>
    <row r="29" spans="1:7" ht="18" customHeight="1">
      <c r="A29" s="14"/>
      <c r="B29" s="14" t="s">
        <v>21</v>
      </c>
      <c r="C29" s="298"/>
      <c r="D29" s="8" t="s">
        <v>22</v>
      </c>
      <c r="E29" s="7">
        <f>E30+E31</f>
        <v>384875</v>
      </c>
      <c r="F29" s="7">
        <f>F30+F31</f>
        <v>207068</v>
      </c>
      <c r="G29" s="24"/>
    </row>
    <row r="30" spans="1:7" ht="68.25" customHeight="1">
      <c r="A30" s="14"/>
      <c r="B30" s="14"/>
      <c r="C30" s="298">
        <v>2110</v>
      </c>
      <c r="D30" s="40" t="s">
        <v>159</v>
      </c>
      <c r="E30" s="7">
        <v>384875</v>
      </c>
      <c r="F30" s="7">
        <v>207068</v>
      </c>
      <c r="G30" s="24"/>
    </row>
    <row r="31" spans="1:7" ht="72" customHeight="1" hidden="1">
      <c r="A31" s="14"/>
      <c r="B31" s="14"/>
      <c r="C31" s="298">
        <v>6410</v>
      </c>
      <c r="D31" s="40" t="s">
        <v>160</v>
      </c>
      <c r="E31" s="7"/>
      <c r="F31" s="7"/>
      <c r="G31" s="24"/>
    </row>
    <row r="32" spans="1:7" s="13" customFormat="1" ht="22.5" customHeight="1">
      <c r="A32" s="25" t="s">
        <v>23</v>
      </c>
      <c r="B32" s="25"/>
      <c r="C32" s="299"/>
      <c r="D32" s="19" t="s">
        <v>24</v>
      </c>
      <c r="E32" s="18">
        <f>E33+E35+E39+E41</f>
        <v>1952979</v>
      </c>
      <c r="F32" s="18">
        <f>F33+F35+F39+F41</f>
        <v>820490</v>
      </c>
      <c r="G32" s="23">
        <f>F32/E32%</f>
        <v>42.01222849810469</v>
      </c>
    </row>
    <row r="33" spans="1:7" ht="21.75" customHeight="1">
      <c r="A33" s="14"/>
      <c r="B33" s="14" t="s">
        <v>25</v>
      </c>
      <c r="C33" s="298"/>
      <c r="D33" s="8" t="s">
        <v>86</v>
      </c>
      <c r="E33" s="7">
        <f>E34</f>
        <v>216423</v>
      </c>
      <c r="F33" s="7">
        <f>F34</f>
        <v>116142</v>
      </c>
      <c r="G33" s="24"/>
    </row>
    <row r="34" spans="1:7" ht="70.5" customHeight="1">
      <c r="A34" s="14"/>
      <c r="B34" s="14"/>
      <c r="C34" s="298">
        <v>2110</v>
      </c>
      <c r="D34" s="40" t="s">
        <v>159</v>
      </c>
      <c r="E34" s="7">
        <v>216423</v>
      </c>
      <c r="F34" s="7">
        <v>116142</v>
      </c>
      <c r="G34" s="24"/>
    </row>
    <row r="35" spans="1:7" ht="15">
      <c r="A35" s="14"/>
      <c r="B35" s="14" t="s">
        <v>65</v>
      </c>
      <c r="C35" s="298"/>
      <c r="D35" s="8" t="s">
        <v>78</v>
      </c>
      <c r="E35" s="7">
        <f>E36+E37+E38</f>
        <v>1693556</v>
      </c>
      <c r="F35" s="7">
        <f>F36+F37+F38</f>
        <v>641115</v>
      </c>
      <c r="G35" s="24"/>
    </row>
    <row r="36" spans="1:7" ht="69.75" customHeight="1" hidden="1">
      <c r="A36" s="14"/>
      <c r="B36" s="14"/>
      <c r="C36" s="298"/>
      <c r="D36" s="40"/>
      <c r="E36" s="7"/>
      <c r="F36" s="7"/>
      <c r="G36" s="24"/>
    </row>
    <row r="37" spans="1:7" ht="33" customHeight="1">
      <c r="A37" s="14"/>
      <c r="B37" s="14"/>
      <c r="C37" s="301" t="s">
        <v>304</v>
      </c>
      <c r="D37" s="78" t="s">
        <v>167</v>
      </c>
      <c r="E37" s="7">
        <v>1250000</v>
      </c>
      <c r="F37" s="7">
        <v>641115</v>
      </c>
      <c r="G37" s="24"/>
    </row>
    <row r="38" spans="1:7" ht="88.5" customHeight="1">
      <c r="A38" s="14"/>
      <c r="B38" s="14"/>
      <c r="C38" s="301" t="s">
        <v>263</v>
      </c>
      <c r="D38" s="77" t="s">
        <v>264</v>
      </c>
      <c r="E38" s="7">
        <v>443556</v>
      </c>
      <c r="F38" s="7"/>
      <c r="G38" s="24"/>
    </row>
    <row r="39" spans="1:7" ht="21" customHeight="1">
      <c r="A39" s="14"/>
      <c r="B39" s="14" t="s">
        <v>27</v>
      </c>
      <c r="C39" s="298"/>
      <c r="D39" s="8" t="s">
        <v>28</v>
      </c>
      <c r="E39" s="7">
        <f>E40</f>
        <v>43000</v>
      </c>
      <c r="F39" s="7">
        <f>F40</f>
        <v>41629</v>
      </c>
      <c r="G39" s="24"/>
    </row>
    <row r="40" spans="1:7" ht="66" customHeight="1">
      <c r="A40" s="14"/>
      <c r="B40" s="14"/>
      <c r="C40" s="298">
        <v>2110</v>
      </c>
      <c r="D40" s="40" t="s">
        <v>159</v>
      </c>
      <c r="E40" s="7">
        <v>43000</v>
      </c>
      <c r="F40" s="7">
        <v>41629</v>
      </c>
      <c r="G40" s="24"/>
    </row>
    <row r="41" spans="1:7" ht="25.5" customHeight="1">
      <c r="A41" s="14"/>
      <c r="B41" s="14" t="s">
        <v>89</v>
      </c>
      <c r="C41" s="298"/>
      <c r="D41" s="40" t="s">
        <v>46</v>
      </c>
      <c r="E41" s="7">
        <f>E42</f>
        <v>0</v>
      </c>
      <c r="F41" s="7">
        <f>F42</f>
        <v>21604</v>
      </c>
      <c r="G41" s="24"/>
    </row>
    <row r="42" spans="1:7" ht="21.75" customHeight="1">
      <c r="A42" s="14"/>
      <c r="B42" s="14"/>
      <c r="C42" s="298" t="s">
        <v>168</v>
      </c>
      <c r="D42" s="40" t="s">
        <v>167</v>
      </c>
      <c r="E42" s="7"/>
      <c r="F42" s="7">
        <v>21604</v>
      </c>
      <c r="G42" s="24"/>
    </row>
    <row r="43" spans="1:7" s="13" customFormat="1" ht="21" customHeight="1">
      <c r="A43" s="25" t="s">
        <v>110</v>
      </c>
      <c r="B43" s="25"/>
      <c r="C43" s="299"/>
      <c r="D43" s="19" t="s">
        <v>111</v>
      </c>
      <c r="E43" s="18">
        <f>E44</f>
        <v>1000</v>
      </c>
      <c r="F43" s="18">
        <f>F44</f>
        <v>1000</v>
      </c>
      <c r="G43" s="23">
        <f>F43/E43%</f>
        <v>100</v>
      </c>
    </row>
    <row r="44" spans="1:7" s="13" customFormat="1" ht="21" customHeight="1">
      <c r="A44" s="14"/>
      <c r="B44" s="14" t="s">
        <v>112</v>
      </c>
      <c r="C44" s="298"/>
      <c r="D44" s="5" t="s">
        <v>113</v>
      </c>
      <c r="E44" s="7">
        <f>E45</f>
        <v>1000</v>
      </c>
      <c r="F44" s="7">
        <f>F45</f>
        <v>1000</v>
      </c>
      <c r="G44" s="24"/>
    </row>
    <row r="45" spans="1:7" s="13" customFormat="1" ht="67.5" customHeight="1">
      <c r="A45" s="14"/>
      <c r="B45" s="14"/>
      <c r="C45" s="298">
        <v>2110</v>
      </c>
      <c r="D45" s="40" t="s">
        <v>159</v>
      </c>
      <c r="E45" s="7">
        <v>1000</v>
      </c>
      <c r="F45" s="7">
        <v>1000</v>
      </c>
      <c r="G45" s="24"/>
    </row>
    <row r="46" spans="1:7" s="13" customFormat="1" ht="36" customHeight="1">
      <c r="A46" s="25" t="s">
        <v>114</v>
      </c>
      <c r="B46" s="25"/>
      <c r="C46" s="299"/>
      <c r="D46" s="19" t="s">
        <v>115</v>
      </c>
      <c r="E46" s="18">
        <f>E47</f>
        <v>3000</v>
      </c>
      <c r="F46" s="18">
        <f>F47</f>
        <v>3000</v>
      </c>
      <c r="G46" s="23">
        <f>F46/E46%</f>
        <v>100</v>
      </c>
    </row>
    <row r="47" spans="1:7" s="69" customFormat="1" ht="27.75" customHeight="1">
      <c r="A47" s="74"/>
      <c r="B47" s="74" t="s">
        <v>210</v>
      </c>
      <c r="C47" s="298"/>
      <c r="D47" s="164" t="s">
        <v>211</v>
      </c>
      <c r="E47" s="75">
        <f>E48</f>
        <v>3000</v>
      </c>
      <c r="F47" s="75">
        <f>F48</f>
        <v>3000</v>
      </c>
      <c r="G47" s="23">
        <f>F47/E47%</f>
        <v>100</v>
      </c>
    </row>
    <row r="48" spans="1:7" s="13" customFormat="1" ht="69.75" customHeight="1">
      <c r="A48" s="14"/>
      <c r="B48" s="14"/>
      <c r="C48" s="298" t="s">
        <v>169</v>
      </c>
      <c r="D48" s="40" t="s">
        <v>159</v>
      </c>
      <c r="E48" s="7">
        <v>3000</v>
      </c>
      <c r="F48" s="7">
        <v>3000</v>
      </c>
      <c r="G48" s="24"/>
    </row>
    <row r="49" spans="1:7" s="13" customFormat="1" ht="57" customHeight="1">
      <c r="A49" s="25" t="s">
        <v>56</v>
      </c>
      <c r="B49" s="25"/>
      <c r="C49" s="299"/>
      <c r="D49" s="41" t="s">
        <v>156</v>
      </c>
      <c r="E49" s="18">
        <f>E50+E54</f>
        <v>33135434</v>
      </c>
      <c r="F49" s="18">
        <f>F50+F54</f>
        <v>15582096</v>
      </c>
      <c r="G49" s="23">
        <f>F49/E49%</f>
        <v>47.02547731832937</v>
      </c>
    </row>
    <row r="50" spans="1:7" ht="45" customHeight="1">
      <c r="A50" s="14"/>
      <c r="B50" s="14" t="s">
        <v>66</v>
      </c>
      <c r="C50" s="298"/>
      <c r="D50" s="40" t="s">
        <v>79</v>
      </c>
      <c r="E50" s="7">
        <f>E51+E52+E53</f>
        <v>4200000</v>
      </c>
      <c r="F50" s="7">
        <f>F51+F52+F53</f>
        <v>2301666</v>
      </c>
      <c r="G50" s="24"/>
    </row>
    <row r="51" spans="1:7" ht="21.75" customHeight="1">
      <c r="A51" s="14"/>
      <c r="B51" s="14"/>
      <c r="C51" s="298" t="s">
        <v>161</v>
      </c>
      <c r="D51" s="40" t="s">
        <v>162</v>
      </c>
      <c r="E51" s="7">
        <v>3050000</v>
      </c>
      <c r="F51" s="7">
        <v>1534828</v>
      </c>
      <c r="G51" s="24"/>
    </row>
    <row r="52" spans="1:7" ht="59.25" customHeight="1">
      <c r="A52" s="14"/>
      <c r="B52" s="14"/>
      <c r="C52" s="298" t="s">
        <v>216</v>
      </c>
      <c r="D52" s="40" t="s">
        <v>217</v>
      </c>
      <c r="E52" s="7">
        <v>1100000</v>
      </c>
      <c r="F52" s="7">
        <v>763341</v>
      </c>
      <c r="G52" s="24"/>
    </row>
    <row r="53" spans="1:7" ht="31.5" customHeight="1">
      <c r="A53" s="14"/>
      <c r="B53" s="14"/>
      <c r="C53" s="301" t="s">
        <v>305</v>
      </c>
      <c r="D53" s="40" t="s">
        <v>167</v>
      </c>
      <c r="E53" s="7">
        <v>50000</v>
      </c>
      <c r="F53" s="7">
        <v>3497</v>
      </c>
      <c r="G53" s="24"/>
    </row>
    <row r="54" spans="1:7" ht="41.25" customHeight="1">
      <c r="A54" s="14"/>
      <c r="B54" s="14" t="s">
        <v>80</v>
      </c>
      <c r="C54" s="298"/>
      <c r="D54" s="40" t="s">
        <v>157</v>
      </c>
      <c r="E54" s="7">
        <f>E55+E56</f>
        <v>28935434</v>
      </c>
      <c r="F54" s="7">
        <f>F55+F56</f>
        <v>13280430</v>
      </c>
      <c r="G54" s="24"/>
    </row>
    <row r="55" spans="1:7" ht="26.25" customHeight="1">
      <c r="A55" s="14"/>
      <c r="B55" s="14"/>
      <c r="C55" s="298" t="s">
        <v>163</v>
      </c>
      <c r="D55" s="40" t="s">
        <v>165</v>
      </c>
      <c r="E55" s="7">
        <v>27292434</v>
      </c>
      <c r="F55" s="7">
        <v>11543167</v>
      </c>
      <c r="G55" s="24"/>
    </row>
    <row r="56" spans="1:9" ht="23.25" customHeight="1">
      <c r="A56" s="14"/>
      <c r="B56" s="14"/>
      <c r="C56" s="298" t="s">
        <v>164</v>
      </c>
      <c r="D56" s="40" t="s">
        <v>166</v>
      </c>
      <c r="E56" s="7">
        <v>1643000</v>
      </c>
      <c r="F56" s="7">
        <v>1737263</v>
      </c>
      <c r="G56" s="24"/>
      <c r="H56" s="49"/>
      <c r="I56" s="49"/>
    </row>
    <row r="57" spans="1:9" s="13" customFormat="1" ht="22.5" customHeight="1">
      <c r="A57" s="115" t="s">
        <v>57</v>
      </c>
      <c r="B57" s="115"/>
      <c r="C57" s="215"/>
      <c r="D57" s="117" t="s">
        <v>58</v>
      </c>
      <c r="E57" s="118">
        <f>E58+E60</f>
        <v>24778177</v>
      </c>
      <c r="F57" s="118">
        <f>F58+F60</f>
        <v>14674756</v>
      </c>
      <c r="G57" s="163">
        <f>F57/E57%</f>
        <v>59.22451841392529</v>
      </c>
      <c r="H57" s="207"/>
      <c r="I57" s="96"/>
    </row>
    <row r="58" spans="1:7" ht="45.75" customHeight="1">
      <c r="A58" s="14"/>
      <c r="B58" s="14" t="s">
        <v>59</v>
      </c>
      <c r="C58" s="298"/>
      <c r="D58" s="40" t="s">
        <v>60</v>
      </c>
      <c r="E58" s="7">
        <f>E59</f>
        <v>19809145</v>
      </c>
      <c r="F58" s="7">
        <f>F59</f>
        <v>12190240</v>
      </c>
      <c r="G58" s="24"/>
    </row>
    <row r="59" spans="1:7" ht="25.5" customHeight="1">
      <c r="A59" s="14"/>
      <c r="B59" s="14"/>
      <c r="C59" s="298" t="s">
        <v>218</v>
      </c>
      <c r="D59" s="40" t="s">
        <v>219</v>
      </c>
      <c r="E59" s="7">
        <v>19809145</v>
      </c>
      <c r="F59" s="7">
        <v>12190240</v>
      </c>
      <c r="G59" s="24"/>
    </row>
    <row r="60" spans="1:13" ht="32.25" customHeight="1">
      <c r="A60" s="14"/>
      <c r="B60" s="14" t="s">
        <v>119</v>
      </c>
      <c r="C60" s="298"/>
      <c r="D60" s="40" t="s">
        <v>120</v>
      </c>
      <c r="E60" s="7">
        <f>E61</f>
        <v>4969032</v>
      </c>
      <c r="F60" s="7">
        <f>F61</f>
        <v>2484516</v>
      </c>
      <c r="G60" s="24"/>
      <c r="M60" s="1" t="s">
        <v>220</v>
      </c>
    </row>
    <row r="61" spans="1:7" ht="32.25" customHeight="1">
      <c r="A61" s="14"/>
      <c r="B61" s="14"/>
      <c r="C61" s="298" t="s">
        <v>218</v>
      </c>
      <c r="D61" s="40" t="s">
        <v>219</v>
      </c>
      <c r="E61" s="7">
        <v>4969032</v>
      </c>
      <c r="F61" s="7">
        <v>2484516</v>
      </c>
      <c r="G61" s="24"/>
    </row>
    <row r="62" spans="1:7" s="13" customFormat="1" ht="30" customHeight="1">
      <c r="A62" s="25" t="s">
        <v>43</v>
      </c>
      <c r="B62" s="25"/>
      <c r="C62" s="299"/>
      <c r="D62" s="19" t="s">
        <v>44</v>
      </c>
      <c r="E62" s="118">
        <f>E63+E65+E67+E69+E72</f>
        <v>334120</v>
      </c>
      <c r="F62" s="118">
        <f>F63+F65+F67+F69+F72</f>
        <v>139399</v>
      </c>
      <c r="G62" s="23">
        <f>F62/E62%</f>
        <v>41.72123787860649</v>
      </c>
    </row>
    <row r="63" spans="1:7" ht="24.75" customHeight="1">
      <c r="A63" s="14"/>
      <c r="B63" s="14" t="s">
        <v>90</v>
      </c>
      <c r="C63" s="298"/>
      <c r="D63" s="5" t="s">
        <v>130</v>
      </c>
      <c r="E63" s="7">
        <f>E64</f>
        <v>0</v>
      </c>
      <c r="F63" s="7">
        <f>F64</f>
        <v>51</v>
      </c>
      <c r="G63" s="24"/>
    </row>
    <row r="64" spans="1:7" ht="24.75" customHeight="1">
      <c r="A64" s="14"/>
      <c r="B64" s="14"/>
      <c r="C64" s="298" t="s">
        <v>135</v>
      </c>
      <c r="D64" s="5" t="s">
        <v>167</v>
      </c>
      <c r="E64" s="7"/>
      <c r="F64" s="7">
        <v>51</v>
      </c>
      <c r="G64" s="24"/>
    </row>
    <row r="65" spans="1:7" ht="17.25" customHeight="1">
      <c r="A65" s="14"/>
      <c r="B65" s="14" t="s">
        <v>91</v>
      </c>
      <c r="C65" s="298"/>
      <c r="D65" s="5" t="s">
        <v>92</v>
      </c>
      <c r="E65" s="7">
        <f>E66</f>
        <v>0</v>
      </c>
      <c r="F65" s="7">
        <f>F66</f>
        <v>61</v>
      </c>
      <c r="G65" s="24"/>
    </row>
    <row r="66" spans="1:7" ht="17.25" customHeight="1">
      <c r="A66" s="14"/>
      <c r="B66" s="14"/>
      <c r="C66" s="298" t="s">
        <v>135</v>
      </c>
      <c r="D66" s="5" t="s">
        <v>167</v>
      </c>
      <c r="E66" s="7"/>
      <c r="F66" s="7">
        <v>61</v>
      </c>
      <c r="G66" s="24"/>
    </row>
    <row r="67" spans="1:7" ht="22.5" customHeight="1">
      <c r="A67" s="14"/>
      <c r="B67" s="14" t="s">
        <v>68</v>
      </c>
      <c r="C67" s="298"/>
      <c r="D67" s="5" t="s">
        <v>81</v>
      </c>
      <c r="E67" s="7">
        <f>E68</f>
        <v>0</v>
      </c>
      <c r="F67" s="7">
        <f>F68</f>
        <v>3442</v>
      </c>
      <c r="G67" s="24"/>
    </row>
    <row r="68" spans="1:7" ht="32.25" customHeight="1">
      <c r="A68" s="14"/>
      <c r="B68" s="14"/>
      <c r="C68" s="301" t="s">
        <v>221</v>
      </c>
      <c r="D68" s="5" t="s">
        <v>167</v>
      </c>
      <c r="E68" s="7"/>
      <c r="F68" s="7">
        <v>3442</v>
      </c>
      <c r="G68" s="24"/>
    </row>
    <row r="69" spans="1:7" ht="23.25" customHeight="1">
      <c r="A69" s="14"/>
      <c r="B69" s="14" t="s">
        <v>69</v>
      </c>
      <c r="C69" s="298"/>
      <c r="D69" s="5" t="s">
        <v>82</v>
      </c>
      <c r="E69" s="7">
        <f>E70+E71</f>
        <v>0</v>
      </c>
      <c r="F69" s="7">
        <f>F70+F71</f>
        <v>23171</v>
      </c>
      <c r="G69" s="24"/>
    </row>
    <row r="70" spans="1:7" ht="60" customHeight="1">
      <c r="A70" s="14"/>
      <c r="B70" s="14"/>
      <c r="C70" s="301" t="s">
        <v>265</v>
      </c>
      <c r="D70" s="5" t="s">
        <v>167</v>
      </c>
      <c r="E70" s="7"/>
      <c r="F70" s="7">
        <v>18325</v>
      </c>
      <c r="G70" s="24"/>
    </row>
    <row r="71" spans="1:7" ht="31.5" customHeight="1">
      <c r="A71" s="14"/>
      <c r="B71" s="14"/>
      <c r="C71" s="298" t="s">
        <v>186</v>
      </c>
      <c r="D71" s="40" t="s">
        <v>247</v>
      </c>
      <c r="E71" s="7"/>
      <c r="F71" s="7">
        <v>4846</v>
      </c>
      <c r="G71" s="24"/>
    </row>
    <row r="72" spans="1:7" ht="31.5" customHeight="1">
      <c r="A72" s="14"/>
      <c r="B72" s="14" t="s">
        <v>45</v>
      </c>
      <c r="C72" s="298"/>
      <c r="D72" s="40" t="s">
        <v>46</v>
      </c>
      <c r="E72" s="7">
        <f>E73+E74</f>
        <v>334120</v>
      </c>
      <c r="F72" s="7">
        <f>F73+F74</f>
        <v>112674</v>
      </c>
      <c r="G72" s="24"/>
    </row>
    <row r="73" spans="1:7" ht="87" customHeight="1">
      <c r="A73" s="14"/>
      <c r="B73" s="14"/>
      <c r="C73" s="288" t="s">
        <v>266</v>
      </c>
      <c r="D73" s="77" t="s">
        <v>264</v>
      </c>
      <c r="E73" s="287">
        <v>284002</v>
      </c>
      <c r="F73" s="287">
        <v>95773</v>
      </c>
      <c r="G73" s="24"/>
    </row>
    <row r="74" spans="1:7" ht="87" customHeight="1">
      <c r="A74" s="14"/>
      <c r="B74" s="14"/>
      <c r="C74" s="288" t="s">
        <v>248</v>
      </c>
      <c r="D74" s="77" t="s">
        <v>264</v>
      </c>
      <c r="E74" s="287">
        <v>50118</v>
      </c>
      <c r="F74" s="287">
        <v>16901</v>
      </c>
      <c r="G74" s="24"/>
    </row>
    <row r="75" spans="1:7" s="13" customFormat="1" ht="22.5" customHeight="1">
      <c r="A75" s="25" t="s">
        <v>29</v>
      </c>
      <c r="B75" s="25"/>
      <c r="C75" s="299"/>
      <c r="D75" s="17" t="s">
        <v>30</v>
      </c>
      <c r="E75" s="18">
        <f>E76</f>
        <v>10811415</v>
      </c>
      <c r="F75" s="18">
        <f>F76</f>
        <v>5288745</v>
      </c>
      <c r="G75" s="23">
        <f>F75/E75%</f>
        <v>48.91815733648186</v>
      </c>
    </row>
    <row r="76" spans="1:7" ht="48" customHeight="1">
      <c r="A76" s="14"/>
      <c r="B76" s="14" t="s">
        <v>31</v>
      </c>
      <c r="C76" s="298"/>
      <c r="D76" s="40" t="s">
        <v>139</v>
      </c>
      <c r="E76" s="7">
        <f>E77</f>
        <v>10811415</v>
      </c>
      <c r="F76" s="7">
        <f>F77</f>
        <v>5288745</v>
      </c>
      <c r="G76" s="24"/>
    </row>
    <row r="77" spans="1:7" ht="70.5" customHeight="1">
      <c r="A77" s="14"/>
      <c r="B77" s="14"/>
      <c r="C77" s="301" t="s">
        <v>169</v>
      </c>
      <c r="D77" s="40" t="s">
        <v>159</v>
      </c>
      <c r="E77" s="7">
        <v>10811415</v>
      </c>
      <c r="F77" s="7">
        <v>5288745</v>
      </c>
      <c r="G77" s="24"/>
    </row>
    <row r="78" spans="1:7" s="13" customFormat="1" ht="21" customHeight="1">
      <c r="A78" s="25" t="s">
        <v>116</v>
      </c>
      <c r="B78" s="25"/>
      <c r="C78" s="299"/>
      <c r="D78" s="17" t="s">
        <v>117</v>
      </c>
      <c r="E78" s="18">
        <f>E79+E82+E86</f>
        <v>696330</v>
      </c>
      <c r="F78" s="18">
        <f>F79+F82+F86</f>
        <v>272601</v>
      </c>
      <c r="G78" s="23">
        <f>F78/E78%</f>
        <v>39.1482486751971</v>
      </c>
    </row>
    <row r="79" spans="1:7" ht="32.25" customHeight="1">
      <c r="A79" s="14"/>
      <c r="B79" s="14" t="s">
        <v>118</v>
      </c>
      <c r="C79" s="298"/>
      <c r="D79" s="5" t="s">
        <v>47</v>
      </c>
      <c r="E79" s="7">
        <f>E80+E81</f>
        <v>170295</v>
      </c>
      <c r="F79" s="7">
        <f>F80+F81</f>
        <v>38674</v>
      </c>
      <c r="G79" s="24"/>
    </row>
    <row r="80" spans="1:7" ht="34.5" customHeight="1">
      <c r="A80" s="14"/>
      <c r="B80" s="14"/>
      <c r="C80" s="301" t="s">
        <v>367</v>
      </c>
      <c r="D80" s="5" t="s">
        <v>167</v>
      </c>
      <c r="E80" s="7"/>
      <c r="F80" s="7">
        <v>2524</v>
      </c>
      <c r="G80" s="24"/>
    </row>
    <row r="81" spans="1:7" ht="59.25" customHeight="1">
      <c r="A81" s="14"/>
      <c r="B81" s="14"/>
      <c r="C81" s="301" t="s">
        <v>170</v>
      </c>
      <c r="D81" s="40" t="s">
        <v>171</v>
      </c>
      <c r="E81" s="7">
        <v>170295</v>
      </c>
      <c r="F81" s="7">
        <v>36150</v>
      </c>
      <c r="G81" s="24"/>
    </row>
    <row r="82" spans="1:7" ht="18.75" customHeight="1">
      <c r="A82" s="14"/>
      <c r="B82" s="14" t="s">
        <v>129</v>
      </c>
      <c r="C82" s="298"/>
      <c r="D82" s="5" t="s">
        <v>48</v>
      </c>
      <c r="E82" s="7">
        <f>E83+E84+E85</f>
        <v>350000</v>
      </c>
      <c r="F82" s="7">
        <f>F83+F84+F85</f>
        <v>57177</v>
      </c>
      <c r="G82" s="24"/>
    </row>
    <row r="83" spans="1:7" ht="29.25" customHeight="1">
      <c r="A83" s="14"/>
      <c r="B83" s="14"/>
      <c r="C83" s="301" t="s">
        <v>306</v>
      </c>
      <c r="D83" s="5" t="s">
        <v>167</v>
      </c>
      <c r="E83" s="7"/>
      <c r="F83" s="7">
        <v>1027</v>
      </c>
      <c r="G83" s="24"/>
    </row>
    <row r="84" spans="1:7" ht="65.25" customHeight="1">
      <c r="A84" s="14"/>
      <c r="B84" s="14"/>
      <c r="C84" s="301" t="s">
        <v>170</v>
      </c>
      <c r="D84" s="40" t="s">
        <v>171</v>
      </c>
      <c r="E84" s="7">
        <v>350000</v>
      </c>
      <c r="F84" s="7">
        <v>53358</v>
      </c>
      <c r="G84" s="24"/>
    </row>
    <row r="85" spans="1:7" ht="60" customHeight="1">
      <c r="A85" s="14"/>
      <c r="B85" s="14"/>
      <c r="C85" s="301" t="s">
        <v>368</v>
      </c>
      <c r="D85" s="40" t="s">
        <v>369</v>
      </c>
      <c r="E85" s="7"/>
      <c r="F85" s="7">
        <v>2792</v>
      </c>
      <c r="G85" s="24"/>
    </row>
    <row r="86" spans="1:7" ht="28.5" customHeight="1">
      <c r="A86" s="14"/>
      <c r="B86" s="14" t="s">
        <v>121</v>
      </c>
      <c r="C86" s="298"/>
      <c r="D86" s="5" t="s">
        <v>36</v>
      </c>
      <c r="E86" s="7">
        <f>E87+E88+E89</f>
        <v>176035</v>
      </c>
      <c r="F86" s="7">
        <f>F87+F88+F89</f>
        <v>176750</v>
      </c>
      <c r="G86" s="24"/>
    </row>
    <row r="87" spans="1:7" ht="27.75" customHeight="1">
      <c r="A87" s="26"/>
      <c r="B87" s="26"/>
      <c r="C87" s="302" t="s">
        <v>135</v>
      </c>
      <c r="D87" s="28" t="s">
        <v>167</v>
      </c>
      <c r="E87" s="29"/>
      <c r="F87" s="29">
        <v>715</v>
      </c>
      <c r="G87" s="30"/>
    </row>
    <row r="88" spans="1:7" ht="93" customHeight="1">
      <c r="A88" s="14"/>
      <c r="B88" s="14"/>
      <c r="C88" s="301" t="s">
        <v>266</v>
      </c>
      <c r="D88" s="77" t="s">
        <v>264</v>
      </c>
      <c r="E88" s="7">
        <v>167184</v>
      </c>
      <c r="F88" s="7">
        <v>167184</v>
      </c>
      <c r="G88" s="24"/>
    </row>
    <row r="89" spans="1:7" ht="87" customHeight="1">
      <c r="A89" s="14"/>
      <c r="B89" s="14"/>
      <c r="C89" s="301" t="s">
        <v>248</v>
      </c>
      <c r="D89" s="77" t="s">
        <v>264</v>
      </c>
      <c r="E89" s="7">
        <v>8851</v>
      </c>
      <c r="F89" s="7">
        <v>8851</v>
      </c>
      <c r="G89" s="24"/>
    </row>
    <row r="90" spans="1:7" s="13" customFormat="1" ht="31.5">
      <c r="A90" s="25" t="s">
        <v>49</v>
      </c>
      <c r="B90" s="25"/>
      <c r="C90" s="299"/>
      <c r="D90" s="19" t="s">
        <v>50</v>
      </c>
      <c r="E90" s="18">
        <f>E91+E95+E97</f>
        <v>205033</v>
      </c>
      <c r="F90" s="18">
        <f>F91+F95+F97</f>
        <v>139265</v>
      </c>
      <c r="G90" s="23">
        <f>F90/E90%</f>
        <v>67.92321236093703</v>
      </c>
    </row>
    <row r="91" spans="1:7" ht="28.5" customHeight="1">
      <c r="A91" s="14"/>
      <c r="B91" s="14" t="s">
        <v>71</v>
      </c>
      <c r="C91" s="298"/>
      <c r="D91" s="40" t="s">
        <v>83</v>
      </c>
      <c r="E91" s="7">
        <f>E92+E93+E94</f>
        <v>205033</v>
      </c>
      <c r="F91" s="7">
        <f>F92+F93+F94</f>
        <v>110815</v>
      </c>
      <c r="G91" s="24"/>
    </row>
    <row r="92" spans="1:7" ht="28.5" customHeight="1">
      <c r="A92" s="26"/>
      <c r="B92" s="26"/>
      <c r="C92" s="302" t="s">
        <v>249</v>
      </c>
      <c r="D92" s="45" t="s">
        <v>167</v>
      </c>
      <c r="E92" s="29"/>
      <c r="F92" s="29">
        <v>51177</v>
      </c>
      <c r="G92" s="30"/>
    </row>
    <row r="93" spans="1:7" ht="82.5" customHeight="1">
      <c r="A93" s="26"/>
      <c r="B93" s="26"/>
      <c r="C93" s="302" t="s">
        <v>266</v>
      </c>
      <c r="D93" s="77" t="s">
        <v>264</v>
      </c>
      <c r="E93" s="7">
        <v>174278</v>
      </c>
      <c r="F93" s="7">
        <v>50692</v>
      </c>
      <c r="G93" s="30"/>
    </row>
    <row r="94" spans="1:7" ht="87" customHeight="1">
      <c r="A94" s="26"/>
      <c r="B94" s="26"/>
      <c r="C94" s="302" t="s">
        <v>248</v>
      </c>
      <c r="D94" s="77" t="s">
        <v>264</v>
      </c>
      <c r="E94" s="7">
        <v>30755</v>
      </c>
      <c r="F94" s="7">
        <v>8946</v>
      </c>
      <c r="G94" s="30"/>
    </row>
    <row r="95" spans="1:7" ht="43.5" customHeight="1">
      <c r="A95" s="14"/>
      <c r="B95" s="14" t="s">
        <v>73</v>
      </c>
      <c r="C95" s="298"/>
      <c r="D95" s="40" t="s">
        <v>84</v>
      </c>
      <c r="E95" s="7">
        <f>E96</f>
        <v>0</v>
      </c>
      <c r="F95" s="7">
        <f>F96</f>
        <v>7876</v>
      </c>
      <c r="G95" s="24"/>
    </row>
    <row r="96" spans="1:7" ht="46.5" customHeight="1">
      <c r="A96" s="14"/>
      <c r="B96" s="14"/>
      <c r="C96" s="301" t="s">
        <v>307</v>
      </c>
      <c r="D96" s="40" t="s">
        <v>167</v>
      </c>
      <c r="E96" s="7"/>
      <c r="F96" s="7">
        <v>7876</v>
      </c>
      <c r="G96" s="24"/>
    </row>
    <row r="97" spans="1:7" ht="22.5" customHeight="1">
      <c r="A97" s="65"/>
      <c r="B97" s="14" t="s">
        <v>122</v>
      </c>
      <c r="C97" s="298"/>
      <c r="D97" s="81" t="s">
        <v>128</v>
      </c>
      <c r="E97" s="7">
        <f>E98</f>
        <v>0</v>
      </c>
      <c r="F97" s="7">
        <f>F98</f>
        <v>20574</v>
      </c>
      <c r="G97" s="24"/>
    </row>
    <row r="98" spans="1:7" ht="25.5">
      <c r="A98" s="14"/>
      <c r="B98" s="14"/>
      <c r="C98" s="301" t="s">
        <v>249</v>
      </c>
      <c r="D98" s="40" t="s">
        <v>167</v>
      </c>
      <c r="E98" s="7"/>
      <c r="F98" s="7">
        <v>20574</v>
      </c>
      <c r="G98" s="24"/>
    </row>
    <row r="99" spans="1:7" ht="31.5">
      <c r="A99" s="90" t="s">
        <v>260</v>
      </c>
      <c r="B99" s="90"/>
      <c r="C99" s="303"/>
      <c r="D99" s="93" t="s">
        <v>267</v>
      </c>
      <c r="E99" s="92">
        <f>E100+E102</f>
        <v>500000</v>
      </c>
      <c r="F99" s="92">
        <f>F100+F101</f>
        <v>226028</v>
      </c>
      <c r="G99" s="23">
        <f>F99/E99%</f>
        <v>45.2056</v>
      </c>
    </row>
    <row r="100" spans="1:7" ht="36" customHeight="1">
      <c r="A100" s="14"/>
      <c r="B100" s="14" t="s">
        <v>261</v>
      </c>
      <c r="C100" s="301" t="s">
        <v>305</v>
      </c>
      <c r="D100" s="40" t="s">
        <v>167</v>
      </c>
      <c r="E100" s="7">
        <v>500000</v>
      </c>
      <c r="F100" s="7">
        <v>225547</v>
      </c>
      <c r="G100" s="23"/>
    </row>
    <row r="101" spans="1:7" ht="36" customHeight="1">
      <c r="A101" s="14"/>
      <c r="B101" s="14" t="s">
        <v>298</v>
      </c>
      <c r="C101" s="301"/>
      <c r="D101" s="40" t="s">
        <v>46</v>
      </c>
      <c r="E101" s="7"/>
      <c r="F101" s="7">
        <f>F102</f>
        <v>481</v>
      </c>
      <c r="G101" s="23"/>
    </row>
    <row r="102" spans="1:7" ht="17.25" customHeight="1">
      <c r="A102" s="14"/>
      <c r="B102" s="14"/>
      <c r="C102" s="301" t="s">
        <v>370</v>
      </c>
      <c r="D102" s="40" t="s">
        <v>167</v>
      </c>
      <c r="E102" s="7"/>
      <c r="F102" s="7">
        <v>481</v>
      </c>
      <c r="G102" s="23"/>
    </row>
    <row r="103" spans="1:7" ht="35.25" customHeight="1">
      <c r="A103" s="90" t="s">
        <v>103</v>
      </c>
      <c r="B103" s="90"/>
      <c r="C103" s="303"/>
      <c r="D103" s="93" t="s">
        <v>402</v>
      </c>
      <c r="E103" s="92">
        <f>E105+E107</f>
        <v>0</v>
      </c>
      <c r="F103" s="92">
        <f>F104+F106</f>
        <v>93914</v>
      </c>
      <c r="G103" s="101"/>
    </row>
    <row r="104" spans="1:7" ht="24" customHeight="1">
      <c r="A104" s="90"/>
      <c r="B104" s="14" t="s">
        <v>180</v>
      </c>
      <c r="C104" s="303"/>
      <c r="D104" s="309" t="s">
        <v>181</v>
      </c>
      <c r="E104" s="92"/>
      <c r="F104" s="92">
        <f>F105</f>
        <v>93907</v>
      </c>
      <c r="G104" s="101"/>
    </row>
    <row r="105" spans="1:7" ht="87" customHeight="1">
      <c r="A105" s="14"/>
      <c r="B105" s="14"/>
      <c r="C105" s="301" t="s">
        <v>263</v>
      </c>
      <c r="D105" s="77" t="s">
        <v>264</v>
      </c>
      <c r="E105" s="7"/>
      <c r="F105" s="7">
        <v>93907</v>
      </c>
      <c r="G105" s="23"/>
    </row>
    <row r="106" spans="1:7" ht="22.5" customHeight="1">
      <c r="A106" s="14"/>
      <c r="B106" s="14" t="s">
        <v>133</v>
      </c>
      <c r="C106" s="301"/>
      <c r="D106" s="310" t="s">
        <v>403</v>
      </c>
      <c r="E106" s="7"/>
      <c r="F106" s="75">
        <f>F107</f>
        <v>7</v>
      </c>
      <c r="G106" s="23"/>
    </row>
    <row r="107" spans="1:7" ht="27" customHeight="1">
      <c r="A107" s="14"/>
      <c r="B107" s="14"/>
      <c r="C107" s="301" t="s">
        <v>135</v>
      </c>
      <c r="D107" s="40" t="s">
        <v>167</v>
      </c>
      <c r="E107" s="7"/>
      <c r="F107" s="7">
        <v>7</v>
      </c>
      <c r="G107" s="23"/>
    </row>
    <row r="108" spans="1:7" s="13" customFormat="1" ht="26.25" customHeight="1" thickBot="1">
      <c r="A108" s="328" t="s">
        <v>39</v>
      </c>
      <c r="B108" s="329"/>
      <c r="C108" s="329"/>
      <c r="D108" s="330"/>
      <c r="E108" s="67">
        <f>E4+E7+E10+E15+E20+E32+E43+E57+E62+E75+E78+E90+E46+E49+E99+E103</f>
        <v>88645570</v>
      </c>
      <c r="F108" s="67">
        <f>F4+F7+F10+F15+F20+F32+F43+F57+F62+F75+F78+F90+F46+F49+F99+F103</f>
        <v>39245177</v>
      </c>
      <c r="G108" s="68">
        <f>F108/E108%</f>
        <v>44.27201156245033</v>
      </c>
    </row>
    <row r="109" spans="1:7" ht="15">
      <c r="A109" s="31"/>
      <c r="B109" s="31"/>
      <c r="C109" s="304"/>
      <c r="D109" s="33"/>
      <c r="E109" s="34"/>
      <c r="F109" s="34"/>
      <c r="G109" s="35"/>
    </row>
  </sheetData>
  <sheetProtection/>
  <mergeCells count="3">
    <mergeCell ref="F1:G1"/>
    <mergeCell ref="A2:G2"/>
    <mergeCell ref="A108:D108"/>
  </mergeCells>
  <printOptions/>
  <pageMargins left="0.75" right="0.75" top="1" bottom="1" header="0.5" footer="0.5"/>
  <pageSetup fitToHeight="6" fitToWidth="1" horizontalDpi="600" verticalDpi="600" orientation="portrait" paperSize="9" scale="79" r:id="rId1"/>
  <headerFooter alignWithMargins="0">
    <oddFooter>&amp;CStrona &amp;P</oddFooter>
  </headerFooter>
  <rowBreaks count="1" manualBreakCount="1">
    <brk id="28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H33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6.75390625" style="1" customWidth="1"/>
    <col min="2" max="2" width="10.125" style="1" customWidth="1"/>
    <col min="3" max="3" width="11.875" style="1" customWidth="1"/>
    <col min="4" max="4" width="38.87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23.25" customHeight="1">
      <c r="F1" s="339" t="s">
        <v>109</v>
      </c>
      <c r="G1" s="340"/>
    </row>
    <row r="2" spans="1:8" ht="71.25" customHeight="1" thickBot="1">
      <c r="A2" s="316" t="s">
        <v>389</v>
      </c>
      <c r="B2" s="316"/>
      <c r="C2" s="316"/>
      <c r="D2" s="316"/>
      <c r="E2" s="316"/>
      <c r="F2" s="316"/>
      <c r="G2" s="316"/>
      <c r="H2" s="49"/>
    </row>
    <row r="3" spans="1:8" s="97" customFormat="1" ht="22.5" customHeight="1" thickBot="1">
      <c r="A3" s="208" t="s">
        <v>1</v>
      </c>
      <c r="B3" s="98" t="s">
        <v>2</v>
      </c>
      <c r="C3" s="98" t="s">
        <v>3</v>
      </c>
      <c r="D3" s="98" t="s">
        <v>4</v>
      </c>
      <c r="E3" s="98" t="s">
        <v>5</v>
      </c>
      <c r="F3" s="98" t="s">
        <v>6</v>
      </c>
      <c r="G3" s="99" t="s">
        <v>7</v>
      </c>
      <c r="H3" s="89"/>
    </row>
    <row r="4" spans="1:7" ht="15.75">
      <c r="A4" s="115" t="s">
        <v>23</v>
      </c>
      <c r="B4" s="115"/>
      <c r="C4" s="214"/>
      <c r="D4" s="119" t="s">
        <v>24</v>
      </c>
      <c r="E4" s="118">
        <f>E5+E9+E13+E23+E27+E30</f>
        <v>13615698</v>
      </c>
      <c r="F4" s="118">
        <f>F5+F9+F13+F23+F30+F27</f>
        <v>5758363</v>
      </c>
      <c r="G4" s="163">
        <f>F4/E4%</f>
        <v>42.292088147078466</v>
      </c>
    </row>
    <row r="5" spans="1:7" ht="15.75">
      <c r="A5" s="106"/>
      <c r="B5" s="106" t="s">
        <v>25</v>
      </c>
      <c r="C5" s="213"/>
      <c r="D5" s="177" t="s">
        <v>86</v>
      </c>
      <c r="E5" s="108">
        <f>E6+E7+E8</f>
        <v>216423</v>
      </c>
      <c r="F5" s="108">
        <f>F6+F7+F8</f>
        <v>113398</v>
      </c>
      <c r="G5" s="176"/>
    </row>
    <row r="6" spans="1:7" ht="30">
      <c r="A6" s="106"/>
      <c r="B6" s="106"/>
      <c r="C6" s="217" t="s">
        <v>233</v>
      </c>
      <c r="D6" s="107" t="s">
        <v>189</v>
      </c>
      <c r="E6" s="108">
        <v>168204</v>
      </c>
      <c r="F6" s="108">
        <v>81893</v>
      </c>
      <c r="G6" s="176"/>
    </row>
    <row r="7" spans="1:7" ht="15.75">
      <c r="A7" s="106"/>
      <c r="B7" s="106"/>
      <c r="C7" s="217" t="s">
        <v>200</v>
      </c>
      <c r="D7" s="107" t="s">
        <v>201</v>
      </c>
      <c r="E7" s="108">
        <v>15680</v>
      </c>
      <c r="F7" s="108">
        <v>15680</v>
      </c>
      <c r="G7" s="176"/>
    </row>
    <row r="8" spans="1:7" ht="15.75">
      <c r="A8" s="106"/>
      <c r="B8" s="106"/>
      <c r="C8" s="217" t="s">
        <v>202</v>
      </c>
      <c r="D8" s="107" t="s">
        <v>191</v>
      </c>
      <c r="E8" s="108">
        <v>32539</v>
      </c>
      <c r="F8" s="108">
        <v>15825</v>
      </c>
      <c r="G8" s="176"/>
    </row>
    <row r="9" spans="1:7" ht="15.75">
      <c r="A9" s="106"/>
      <c r="B9" s="106" t="s">
        <v>87</v>
      </c>
      <c r="C9" s="213"/>
      <c r="D9" s="177" t="s">
        <v>88</v>
      </c>
      <c r="E9" s="108">
        <f>E10+E11+E12</f>
        <v>598080</v>
      </c>
      <c r="F9" s="108">
        <f>F10+F11+F12</f>
        <v>278575</v>
      </c>
      <c r="G9" s="176"/>
    </row>
    <row r="10" spans="1:7" ht="30">
      <c r="A10" s="106"/>
      <c r="B10" s="106"/>
      <c r="C10" s="213">
        <v>3030</v>
      </c>
      <c r="D10" s="107" t="s">
        <v>271</v>
      </c>
      <c r="E10" s="108">
        <v>551180</v>
      </c>
      <c r="F10" s="108">
        <v>269152</v>
      </c>
      <c r="G10" s="176"/>
    </row>
    <row r="11" spans="1:7" ht="15.75">
      <c r="A11" s="106"/>
      <c r="B11" s="106"/>
      <c r="C11" s="213">
        <v>4170</v>
      </c>
      <c r="D11" s="107" t="s">
        <v>150</v>
      </c>
      <c r="E11" s="108">
        <v>500</v>
      </c>
      <c r="F11" s="108"/>
      <c r="G11" s="176"/>
    </row>
    <row r="12" spans="1:7" ht="15.75">
      <c r="A12" s="106"/>
      <c r="B12" s="106"/>
      <c r="C12" s="218" t="s">
        <v>314</v>
      </c>
      <c r="D12" s="177" t="s">
        <v>192</v>
      </c>
      <c r="E12" s="108">
        <v>46400</v>
      </c>
      <c r="F12" s="108">
        <v>9423</v>
      </c>
      <c r="G12" s="176"/>
    </row>
    <row r="13" spans="1:7" ht="15.75">
      <c r="A13" s="106"/>
      <c r="B13" s="106" t="s">
        <v>65</v>
      </c>
      <c r="C13" s="213"/>
      <c r="D13" s="177" t="s">
        <v>78</v>
      </c>
      <c r="E13" s="108">
        <f>E14+E15+E16+E17+E18+E19+E20+E21+E22</f>
        <v>10973819</v>
      </c>
      <c r="F13" s="108">
        <f>F14+F15+F16+F17+F18+F19+F20+F21+F22</f>
        <v>4758947</v>
      </c>
      <c r="G13" s="176"/>
    </row>
    <row r="14" spans="1:7" ht="30">
      <c r="A14" s="106"/>
      <c r="B14" s="106"/>
      <c r="C14" s="213">
        <v>3020</v>
      </c>
      <c r="D14" s="107" t="s">
        <v>270</v>
      </c>
      <c r="E14" s="108">
        <v>7000</v>
      </c>
      <c r="F14" s="108">
        <v>2995</v>
      </c>
      <c r="G14" s="176"/>
    </row>
    <row r="15" spans="1:7" ht="15.75">
      <c r="A15" s="106"/>
      <c r="B15" s="106"/>
      <c r="C15" s="213">
        <v>3050</v>
      </c>
      <c r="D15" s="107" t="s">
        <v>272</v>
      </c>
      <c r="E15" s="108">
        <v>75192</v>
      </c>
      <c r="F15" s="108">
        <v>66798</v>
      </c>
      <c r="G15" s="176"/>
    </row>
    <row r="16" spans="1:7" ht="30">
      <c r="A16" s="106"/>
      <c r="B16" s="106"/>
      <c r="C16" s="217" t="s">
        <v>199</v>
      </c>
      <c r="D16" s="107" t="s">
        <v>189</v>
      </c>
      <c r="E16" s="108">
        <v>5976561</v>
      </c>
      <c r="F16" s="108">
        <v>2658403</v>
      </c>
      <c r="G16" s="176"/>
    </row>
    <row r="17" spans="1:7" ht="15.75">
      <c r="A17" s="106"/>
      <c r="B17" s="106"/>
      <c r="C17" s="217" t="s">
        <v>200</v>
      </c>
      <c r="D17" s="107" t="s">
        <v>201</v>
      </c>
      <c r="E17" s="108">
        <v>427450</v>
      </c>
      <c r="F17" s="108">
        <v>426869</v>
      </c>
      <c r="G17" s="176"/>
    </row>
    <row r="18" spans="1:7" ht="15.75">
      <c r="A18" s="106"/>
      <c r="B18" s="106"/>
      <c r="C18" s="217" t="s">
        <v>202</v>
      </c>
      <c r="D18" s="107" t="s">
        <v>191</v>
      </c>
      <c r="E18" s="108">
        <v>1099606</v>
      </c>
      <c r="F18" s="108">
        <v>517699</v>
      </c>
      <c r="G18" s="176"/>
    </row>
    <row r="19" spans="1:7" ht="15.75">
      <c r="A19" s="106"/>
      <c r="B19" s="106"/>
      <c r="C19" s="213">
        <v>4170</v>
      </c>
      <c r="D19" s="107" t="s">
        <v>150</v>
      </c>
      <c r="E19" s="108">
        <v>13000</v>
      </c>
      <c r="F19" s="108">
        <v>5758</v>
      </c>
      <c r="G19" s="176"/>
    </row>
    <row r="20" spans="1:7" ht="25.5">
      <c r="A20" s="106"/>
      <c r="B20" s="106"/>
      <c r="C20" s="218" t="s">
        <v>377</v>
      </c>
      <c r="D20" s="177" t="s">
        <v>192</v>
      </c>
      <c r="E20" s="108">
        <v>2821454</v>
      </c>
      <c r="F20" s="108">
        <v>1073463</v>
      </c>
      <c r="G20" s="176"/>
    </row>
    <row r="21" spans="1:7" ht="30">
      <c r="A21" s="106"/>
      <c r="B21" s="106"/>
      <c r="C21" s="218">
        <v>6060</v>
      </c>
      <c r="D21" s="107" t="s">
        <v>195</v>
      </c>
      <c r="E21" s="108">
        <v>110000</v>
      </c>
      <c r="F21" s="108">
        <v>6962</v>
      </c>
      <c r="G21" s="176"/>
    </row>
    <row r="22" spans="1:7" ht="90">
      <c r="A22" s="106"/>
      <c r="B22" s="106"/>
      <c r="C22" s="213">
        <v>6617</v>
      </c>
      <c r="D22" s="107" t="s">
        <v>273</v>
      </c>
      <c r="E22" s="108">
        <v>443556</v>
      </c>
      <c r="F22" s="108"/>
      <c r="G22" s="176"/>
    </row>
    <row r="23" spans="1:7" ht="15.75">
      <c r="A23" s="106"/>
      <c r="B23" s="106" t="s">
        <v>27</v>
      </c>
      <c r="C23" s="213"/>
      <c r="D23" s="177" t="s">
        <v>28</v>
      </c>
      <c r="E23" s="108">
        <f>E24+E25+E26</f>
        <v>43000</v>
      </c>
      <c r="F23" s="108">
        <f>F24+F25+F26</f>
        <v>41629</v>
      </c>
      <c r="G23" s="176"/>
    </row>
    <row r="24" spans="1:7" ht="15.75">
      <c r="A24" s="106"/>
      <c r="B24" s="106"/>
      <c r="C24" s="217" t="s">
        <v>202</v>
      </c>
      <c r="D24" s="107" t="s">
        <v>191</v>
      </c>
      <c r="E24" s="108">
        <v>2700</v>
      </c>
      <c r="F24" s="108">
        <v>2216</v>
      </c>
      <c r="G24" s="176"/>
    </row>
    <row r="25" spans="1:7" ht="15.75">
      <c r="A25" s="106"/>
      <c r="B25" s="106"/>
      <c r="C25" s="213">
        <v>4170</v>
      </c>
      <c r="D25" s="107" t="s">
        <v>150</v>
      </c>
      <c r="E25" s="108">
        <v>22080</v>
      </c>
      <c r="F25" s="108">
        <v>22080</v>
      </c>
      <c r="G25" s="176"/>
    </row>
    <row r="26" spans="1:7" ht="15.75">
      <c r="A26" s="106"/>
      <c r="B26" s="106"/>
      <c r="C26" s="218" t="s">
        <v>407</v>
      </c>
      <c r="D26" s="177" t="s">
        <v>192</v>
      </c>
      <c r="E26" s="108">
        <v>18220</v>
      </c>
      <c r="F26" s="108">
        <v>17333</v>
      </c>
      <c r="G26" s="176"/>
    </row>
    <row r="27" spans="1:7" ht="30">
      <c r="A27" s="106"/>
      <c r="B27" s="106" t="s">
        <v>225</v>
      </c>
      <c r="C27" s="218"/>
      <c r="D27" s="107" t="s">
        <v>226</v>
      </c>
      <c r="E27" s="108">
        <f>E28+E29</f>
        <v>180000</v>
      </c>
      <c r="F27" s="108">
        <f>F28+F29</f>
        <v>70594</v>
      </c>
      <c r="G27" s="176"/>
    </row>
    <row r="28" spans="1:7" ht="15.75">
      <c r="A28" s="106"/>
      <c r="B28" s="106"/>
      <c r="C28" s="218">
        <v>4170</v>
      </c>
      <c r="D28" s="107" t="s">
        <v>150</v>
      </c>
      <c r="E28" s="108">
        <v>5000</v>
      </c>
      <c r="F28" s="108">
        <v>1590</v>
      </c>
      <c r="G28" s="176"/>
    </row>
    <row r="29" spans="1:7" ht="15.75">
      <c r="A29" s="106"/>
      <c r="B29" s="106"/>
      <c r="C29" s="218" t="s">
        <v>227</v>
      </c>
      <c r="D29" s="177" t="s">
        <v>192</v>
      </c>
      <c r="E29" s="108">
        <v>175000</v>
      </c>
      <c r="F29" s="108">
        <v>69004</v>
      </c>
      <c r="G29" s="176"/>
    </row>
    <row r="30" spans="1:7" ht="15.75">
      <c r="A30" s="106"/>
      <c r="B30" s="106" t="s">
        <v>89</v>
      </c>
      <c r="C30" s="213"/>
      <c r="D30" s="177" t="s">
        <v>46</v>
      </c>
      <c r="E30" s="108">
        <f>E31+E32</f>
        <v>1604376</v>
      </c>
      <c r="F30" s="108">
        <f>F31+F32</f>
        <v>495220</v>
      </c>
      <c r="G30" s="176"/>
    </row>
    <row r="31" spans="1:7" ht="28.5" customHeight="1">
      <c r="A31" s="106"/>
      <c r="B31" s="106"/>
      <c r="C31" s="213">
        <v>4170</v>
      </c>
      <c r="D31" s="107" t="s">
        <v>150</v>
      </c>
      <c r="E31" s="108">
        <v>6000</v>
      </c>
      <c r="F31" s="108"/>
      <c r="G31" s="176"/>
    </row>
    <row r="32" spans="1:7" ht="15.75">
      <c r="A32" s="106"/>
      <c r="B32" s="106"/>
      <c r="C32" s="218" t="s">
        <v>378</v>
      </c>
      <c r="D32" s="177" t="s">
        <v>192</v>
      </c>
      <c r="E32" s="108">
        <v>1598376</v>
      </c>
      <c r="F32" s="108">
        <v>495220</v>
      </c>
      <c r="G32" s="176"/>
    </row>
    <row r="33" spans="1:7" ht="15.75">
      <c r="A33" s="341" t="s">
        <v>390</v>
      </c>
      <c r="B33" s="341"/>
      <c r="C33" s="341"/>
      <c r="D33" s="341"/>
      <c r="E33" s="118">
        <f>E4</f>
        <v>13615698</v>
      </c>
      <c r="F33" s="118">
        <f>F4</f>
        <v>5758363</v>
      </c>
      <c r="G33" s="163">
        <f>F33/E33%</f>
        <v>42.292088147078466</v>
      </c>
    </row>
  </sheetData>
  <sheetProtection/>
  <mergeCells count="3">
    <mergeCell ref="F1:G1"/>
    <mergeCell ref="A2:G2"/>
    <mergeCell ref="A33:D33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I103"/>
  <sheetViews>
    <sheetView zoomScalePageLayoutView="0" workbookViewId="0" topLeftCell="A10">
      <selection activeCell="K15" sqref="K15"/>
    </sheetView>
  </sheetViews>
  <sheetFormatPr defaultColWidth="9.00390625" defaultRowHeight="12.75"/>
  <cols>
    <col min="1" max="1" width="7.875" style="1" customWidth="1"/>
    <col min="2" max="2" width="11.625" style="97" customWidth="1"/>
    <col min="3" max="3" width="14.125" style="223" customWidth="1"/>
    <col min="4" max="4" width="30.625" style="1" customWidth="1"/>
    <col min="5" max="5" width="20.625" style="1" customWidth="1"/>
    <col min="6" max="6" width="18.375" style="1" customWidth="1"/>
    <col min="7" max="7" width="12.25390625" style="22" customWidth="1"/>
    <col min="8" max="16384" width="9.125" style="1" customWidth="1"/>
  </cols>
  <sheetData>
    <row r="1" spans="5:9" ht="39" customHeight="1">
      <c r="E1" s="97"/>
      <c r="F1" s="339" t="s">
        <v>151</v>
      </c>
      <c r="G1" s="340"/>
      <c r="H1" s="95"/>
      <c r="I1" s="95"/>
    </row>
    <row r="2" spans="1:9" ht="100.5" customHeight="1" thickBot="1">
      <c r="A2" s="316" t="s">
        <v>391</v>
      </c>
      <c r="B2" s="316"/>
      <c r="C2" s="316"/>
      <c r="D2" s="316"/>
      <c r="E2" s="316"/>
      <c r="F2" s="316"/>
      <c r="G2" s="316"/>
      <c r="H2" s="95"/>
      <c r="I2" s="95"/>
    </row>
    <row r="3" spans="1:9" ht="16.5" thickBot="1">
      <c r="A3" s="2" t="s">
        <v>1</v>
      </c>
      <c r="B3" s="98" t="s">
        <v>2</v>
      </c>
      <c r="C3" s="224" t="s">
        <v>3</v>
      </c>
      <c r="D3" s="4" t="s">
        <v>4</v>
      </c>
      <c r="E3" s="248" t="s">
        <v>5</v>
      </c>
      <c r="F3" s="98" t="s">
        <v>6</v>
      </c>
      <c r="G3" s="99" t="s">
        <v>7</v>
      </c>
      <c r="H3" s="95"/>
      <c r="I3" s="95"/>
    </row>
    <row r="4" spans="1:7" ht="15.75">
      <c r="A4" s="115" t="s">
        <v>43</v>
      </c>
      <c r="B4" s="115"/>
      <c r="C4" s="214"/>
      <c r="D4" s="119" t="s">
        <v>44</v>
      </c>
      <c r="E4" s="118">
        <f>E5+E13+E22+E29+E35+E44+E52+E54</f>
        <v>15952839</v>
      </c>
      <c r="F4" s="118">
        <f>F5+F13+F22+F29+F35+F44+F52+F54</f>
        <v>6424043</v>
      </c>
      <c r="G4" s="163">
        <f>F4/E4%</f>
        <v>40.26896403831318</v>
      </c>
    </row>
    <row r="5" spans="1:7" ht="30">
      <c r="A5" s="106"/>
      <c r="B5" s="106" t="s">
        <v>90</v>
      </c>
      <c r="C5" s="213"/>
      <c r="D5" s="107" t="s">
        <v>130</v>
      </c>
      <c r="E5" s="108">
        <f>E6+E7+E8+E9+E10+E11+E12</f>
        <v>3570484</v>
      </c>
      <c r="F5" s="108">
        <f>F6+F7+F8+F9+F10+F11+F12</f>
        <v>1736371</v>
      </c>
      <c r="G5" s="176"/>
    </row>
    <row r="6" spans="1:7" ht="42.75">
      <c r="A6" s="106"/>
      <c r="B6" s="106"/>
      <c r="C6" s="213">
        <v>2540</v>
      </c>
      <c r="D6" s="238" t="s">
        <v>193</v>
      </c>
      <c r="E6" s="108">
        <v>2160366</v>
      </c>
      <c r="F6" s="108">
        <v>1033628</v>
      </c>
      <c r="G6" s="176"/>
    </row>
    <row r="7" spans="1:7" ht="28.5">
      <c r="A7" s="106"/>
      <c r="B7" s="106"/>
      <c r="C7" s="213">
        <v>3020</v>
      </c>
      <c r="D7" s="238" t="s">
        <v>270</v>
      </c>
      <c r="E7" s="108">
        <v>34668</v>
      </c>
      <c r="F7" s="108">
        <v>17397</v>
      </c>
      <c r="G7" s="176"/>
    </row>
    <row r="8" spans="1:7" ht="30">
      <c r="A8" s="106"/>
      <c r="B8" s="106"/>
      <c r="C8" s="213">
        <v>4010</v>
      </c>
      <c r="D8" s="107" t="s">
        <v>189</v>
      </c>
      <c r="E8" s="108">
        <v>942017</v>
      </c>
      <c r="F8" s="108">
        <v>430850</v>
      </c>
      <c r="G8" s="176"/>
    </row>
    <row r="9" spans="1:7" ht="30">
      <c r="A9" s="106"/>
      <c r="B9" s="106"/>
      <c r="C9" s="213">
        <v>4040</v>
      </c>
      <c r="D9" s="107" t="s">
        <v>201</v>
      </c>
      <c r="E9" s="108">
        <v>72991</v>
      </c>
      <c r="F9" s="108">
        <v>70882</v>
      </c>
      <c r="G9" s="176"/>
    </row>
    <row r="10" spans="1:7" ht="15.75">
      <c r="A10" s="106"/>
      <c r="B10" s="106"/>
      <c r="C10" s="218" t="s">
        <v>190</v>
      </c>
      <c r="D10" s="107" t="s">
        <v>191</v>
      </c>
      <c r="E10" s="108">
        <v>187087</v>
      </c>
      <c r="F10" s="108">
        <v>92491</v>
      </c>
      <c r="G10" s="176"/>
    </row>
    <row r="11" spans="1:7" ht="30">
      <c r="A11" s="106"/>
      <c r="B11" s="106"/>
      <c r="C11" s="218">
        <v>4170</v>
      </c>
      <c r="D11" s="107" t="s">
        <v>150</v>
      </c>
      <c r="E11" s="108">
        <v>2909</v>
      </c>
      <c r="F11" s="108"/>
      <c r="G11" s="176"/>
    </row>
    <row r="12" spans="1:7" ht="15.75">
      <c r="A12" s="106"/>
      <c r="B12" s="106"/>
      <c r="C12" s="218" t="s">
        <v>316</v>
      </c>
      <c r="D12" s="107" t="s">
        <v>192</v>
      </c>
      <c r="E12" s="108">
        <v>170446</v>
      </c>
      <c r="F12" s="108">
        <v>91123</v>
      </c>
      <c r="G12" s="176"/>
    </row>
    <row r="13" spans="1:7" ht="15.75">
      <c r="A13" s="106"/>
      <c r="B13" s="106" t="s">
        <v>91</v>
      </c>
      <c r="C13" s="213"/>
      <c r="D13" s="107" t="s">
        <v>92</v>
      </c>
      <c r="E13" s="108">
        <f>E14+E15+E16+E17+E18+E19+E20+E21</f>
        <v>1889158</v>
      </c>
      <c r="F13" s="108">
        <f>F14+F15+F16+F17+F18+F19+F20+F21</f>
        <v>847655</v>
      </c>
      <c r="G13" s="176"/>
    </row>
    <row r="14" spans="1:7" ht="25.5">
      <c r="A14" s="106"/>
      <c r="B14" s="106"/>
      <c r="C14" s="213">
        <v>2540</v>
      </c>
      <c r="D14" s="178" t="s">
        <v>193</v>
      </c>
      <c r="E14" s="108">
        <v>367601</v>
      </c>
      <c r="F14" s="108">
        <v>167106</v>
      </c>
      <c r="G14" s="176"/>
    </row>
    <row r="15" spans="1:7" ht="28.5">
      <c r="A15" s="106"/>
      <c r="B15" s="106"/>
      <c r="C15" s="213">
        <v>3020</v>
      </c>
      <c r="D15" s="238" t="s">
        <v>270</v>
      </c>
      <c r="E15" s="108">
        <v>22329</v>
      </c>
      <c r="F15" s="108">
        <v>8638</v>
      </c>
      <c r="G15" s="176"/>
    </row>
    <row r="16" spans="1:7" ht="30">
      <c r="A16" s="106"/>
      <c r="B16" s="106"/>
      <c r="C16" s="213">
        <v>4010</v>
      </c>
      <c r="D16" s="107" t="s">
        <v>189</v>
      </c>
      <c r="E16" s="108">
        <v>1005140</v>
      </c>
      <c r="F16" s="108">
        <v>408134</v>
      </c>
      <c r="G16" s="176"/>
    </row>
    <row r="17" spans="1:7" ht="30">
      <c r="A17" s="106"/>
      <c r="B17" s="106"/>
      <c r="C17" s="213">
        <v>4040</v>
      </c>
      <c r="D17" s="107" t="s">
        <v>201</v>
      </c>
      <c r="E17" s="108">
        <v>81066</v>
      </c>
      <c r="F17" s="108">
        <v>80444</v>
      </c>
      <c r="G17" s="176"/>
    </row>
    <row r="18" spans="1:7" ht="15.75">
      <c r="A18" s="106"/>
      <c r="B18" s="106"/>
      <c r="C18" s="218" t="s">
        <v>202</v>
      </c>
      <c r="D18" s="107" t="s">
        <v>191</v>
      </c>
      <c r="E18" s="108">
        <v>194926</v>
      </c>
      <c r="F18" s="108">
        <v>87340</v>
      </c>
      <c r="G18" s="176"/>
    </row>
    <row r="19" spans="1:7" ht="30">
      <c r="A19" s="106"/>
      <c r="B19" s="106"/>
      <c r="C19" s="218">
        <v>4170</v>
      </c>
      <c r="D19" s="107" t="s">
        <v>150</v>
      </c>
      <c r="E19" s="108">
        <v>829</v>
      </c>
      <c r="F19" s="108"/>
      <c r="G19" s="176"/>
    </row>
    <row r="20" spans="1:7" ht="15.75">
      <c r="A20" s="106"/>
      <c r="B20" s="106"/>
      <c r="C20" s="218" t="s">
        <v>379</v>
      </c>
      <c r="D20" s="107" t="s">
        <v>192</v>
      </c>
      <c r="E20" s="108">
        <v>211893</v>
      </c>
      <c r="F20" s="108">
        <v>94473</v>
      </c>
      <c r="G20" s="176"/>
    </row>
    <row r="21" spans="1:7" ht="28.5">
      <c r="A21" s="106"/>
      <c r="B21" s="106"/>
      <c r="C21" s="218">
        <v>4780</v>
      </c>
      <c r="D21" s="238" t="s">
        <v>319</v>
      </c>
      <c r="E21" s="108">
        <v>5374</v>
      </c>
      <c r="F21" s="108">
        <v>1520</v>
      </c>
      <c r="G21" s="176"/>
    </row>
    <row r="22" spans="1:7" ht="15.75">
      <c r="A22" s="106"/>
      <c r="B22" s="106" t="s">
        <v>68</v>
      </c>
      <c r="C22" s="213"/>
      <c r="D22" s="107" t="s">
        <v>81</v>
      </c>
      <c r="E22" s="108">
        <f>E23+E24+E25+E26+E27+E28</f>
        <v>913008</v>
      </c>
      <c r="F22" s="108">
        <f>F23+F24+F25+F26+F27+F28</f>
        <v>461444</v>
      </c>
      <c r="G22" s="176"/>
    </row>
    <row r="23" spans="1:7" ht="28.5">
      <c r="A23" s="106"/>
      <c r="B23" s="106"/>
      <c r="C23" s="213">
        <v>3020</v>
      </c>
      <c r="D23" s="238" t="s">
        <v>270</v>
      </c>
      <c r="E23" s="108">
        <v>1783</v>
      </c>
      <c r="F23" s="108">
        <v>938</v>
      </c>
      <c r="G23" s="176"/>
    </row>
    <row r="24" spans="1:7" ht="30">
      <c r="A24" s="106"/>
      <c r="B24" s="106"/>
      <c r="C24" s="213">
        <v>4010</v>
      </c>
      <c r="D24" s="107" t="s">
        <v>189</v>
      </c>
      <c r="E24" s="108">
        <v>616826</v>
      </c>
      <c r="F24" s="108">
        <v>277568</v>
      </c>
      <c r="G24" s="176"/>
    </row>
    <row r="25" spans="1:7" ht="30">
      <c r="A25" s="106"/>
      <c r="B25" s="106"/>
      <c r="C25" s="213">
        <v>4040</v>
      </c>
      <c r="D25" s="107" t="s">
        <v>201</v>
      </c>
      <c r="E25" s="108">
        <v>53721</v>
      </c>
      <c r="F25" s="108">
        <v>52986</v>
      </c>
      <c r="G25" s="176"/>
    </row>
    <row r="26" spans="1:7" ht="15.75">
      <c r="A26" s="106"/>
      <c r="B26" s="106"/>
      <c r="C26" s="218" t="s">
        <v>190</v>
      </c>
      <c r="D26" s="107" t="s">
        <v>191</v>
      </c>
      <c r="E26" s="108">
        <v>116943</v>
      </c>
      <c r="F26" s="108">
        <v>55858</v>
      </c>
      <c r="G26" s="176"/>
    </row>
    <row r="27" spans="1:7" ht="30">
      <c r="A27" s="106"/>
      <c r="B27" s="106"/>
      <c r="C27" s="218">
        <v>4170</v>
      </c>
      <c r="D27" s="107" t="s">
        <v>150</v>
      </c>
      <c r="E27" s="108">
        <v>4000</v>
      </c>
      <c r="F27" s="108">
        <v>1837</v>
      </c>
      <c r="G27" s="176"/>
    </row>
    <row r="28" spans="1:7" ht="15.75">
      <c r="A28" s="106"/>
      <c r="B28" s="106"/>
      <c r="C28" s="218" t="s">
        <v>316</v>
      </c>
      <c r="D28" s="107" t="s">
        <v>192</v>
      </c>
      <c r="E28" s="108">
        <v>119735</v>
      </c>
      <c r="F28" s="108">
        <v>72257</v>
      </c>
      <c r="G28" s="176"/>
    </row>
    <row r="29" spans="1:7" ht="30">
      <c r="A29" s="106"/>
      <c r="B29" s="106" t="s">
        <v>173</v>
      </c>
      <c r="C29" s="213"/>
      <c r="D29" s="107" t="s">
        <v>174</v>
      </c>
      <c r="E29" s="108">
        <f>E30+E31+E32+E33+E34</f>
        <v>242619</v>
      </c>
      <c r="F29" s="108">
        <f>F30+F31+F32+F33+F34</f>
        <v>120726</v>
      </c>
      <c r="G29" s="176"/>
    </row>
    <row r="30" spans="1:7" ht="28.5">
      <c r="A30" s="106"/>
      <c r="B30" s="106"/>
      <c r="C30" s="213">
        <v>3020</v>
      </c>
      <c r="D30" s="238" t="s">
        <v>270</v>
      </c>
      <c r="E30" s="108">
        <v>10847</v>
      </c>
      <c r="F30" s="108">
        <v>5426</v>
      </c>
      <c r="G30" s="176"/>
    </row>
    <row r="31" spans="1:7" ht="30">
      <c r="A31" s="106"/>
      <c r="B31" s="106"/>
      <c r="C31" s="213">
        <v>4010</v>
      </c>
      <c r="D31" s="107" t="s">
        <v>189</v>
      </c>
      <c r="E31" s="108">
        <v>161308</v>
      </c>
      <c r="F31" s="108">
        <v>74423</v>
      </c>
      <c r="G31" s="176"/>
    </row>
    <row r="32" spans="1:7" ht="30">
      <c r="A32" s="106"/>
      <c r="B32" s="106"/>
      <c r="C32" s="213">
        <v>4040</v>
      </c>
      <c r="D32" s="107" t="s">
        <v>201</v>
      </c>
      <c r="E32" s="108">
        <v>13181</v>
      </c>
      <c r="F32" s="108">
        <v>13181</v>
      </c>
      <c r="G32" s="176"/>
    </row>
    <row r="33" spans="1:7" ht="15.75">
      <c r="A33" s="106"/>
      <c r="B33" s="106"/>
      <c r="C33" s="218" t="s">
        <v>190</v>
      </c>
      <c r="D33" s="107" t="s">
        <v>191</v>
      </c>
      <c r="E33" s="108">
        <v>32093</v>
      </c>
      <c r="F33" s="108">
        <v>15211</v>
      </c>
      <c r="G33" s="176"/>
    </row>
    <row r="34" spans="1:7" ht="15.75">
      <c r="A34" s="106"/>
      <c r="B34" s="106"/>
      <c r="C34" s="218" t="s">
        <v>279</v>
      </c>
      <c r="D34" s="107" t="s">
        <v>192</v>
      </c>
      <c r="E34" s="108">
        <v>25190</v>
      </c>
      <c r="F34" s="108">
        <v>12485</v>
      </c>
      <c r="G34" s="176"/>
    </row>
    <row r="35" spans="1:7" ht="15.75">
      <c r="A35" s="106"/>
      <c r="B35" s="106" t="s">
        <v>69</v>
      </c>
      <c r="C35" s="213"/>
      <c r="D35" s="107" t="s">
        <v>82</v>
      </c>
      <c r="E35" s="108">
        <f>E36+E37+E38+E39+E40+E41+E42+E43</f>
        <v>7886757</v>
      </c>
      <c r="F35" s="108">
        <f>F36+F37+F38+F39+F40+F41+F42+F43</f>
        <v>2712626</v>
      </c>
      <c r="G35" s="176"/>
    </row>
    <row r="36" spans="1:7" ht="28.5">
      <c r="A36" s="106"/>
      <c r="B36" s="106"/>
      <c r="C36" s="213">
        <v>3020</v>
      </c>
      <c r="D36" s="238" t="s">
        <v>270</v>
      </c>
      <c r="E36" s="108">
        <v>221366</v>
      </c>
      <c r="F36" s="108">
        <v>100485</v>
      </c>
      <c r="G36" s="176"/>
    </row>
    <row r="37" spans="1:7" ht="30">
      <c r="A37" s="106"/>
      <c r="B37" s="106"/>
      <c r="C37" s="213">
        <v>4010</v>
      </c>
      <c r="D37" s="107" t="s">
        <v>189</v>
      </c>
      <c r="E37" s="108">
        <v>3544754</v>
      </c>
      <c r="F37" s="108">
        <v>1619771</v>
      </c>
      <c r="G37" s="176"/>
    </row>
    <row r="38" spans="1:7" ht="30">
      <c r="A38" s="106"/>
      <c r="B38" s="106"/>
      <c r="C38" s="213">
        <v>4040</v>
      </c>
      <c r="D38" s="107" t="s">
        <v>201</v>
      </c>
      <c r="E38" s="108">
        <v>253785</v>
      </c>
      <c r="F38" s="108">
        <v>250804</v>
      </c>
      <c r="G38" s="176"/>
    </row>
    <row r="39" spans="1:7" ht="15.75">
      <c r="A39" s="106"/>
      <c r="B39" s="106"/>
      <c r="C39" s="218" t="s">
        <v>190</v>
      </c>
      <c r="D39" s="107" t="s">
        <v>191</v>
      </c>
      <c r="E39" s="108">
        <v>694324</v>
      </c>
      <c r="F39" s="108">
        <v>328185</v>
      </c>
      <c r="G39" s="176"/>
    </row>
    <row r="40" spans="1:7" ht="30">
      <c r="A40" s="106"/>
      <c r="B40" s="106"/>
      <c r="C40" s="218">
        <v>4170</v>
      </c>
      <c r="D40" s="107" t="s">
        <v>150</v>
      </c>
      <c r="E40" s="108">
        <v>18000</v>
      </c>
      <c r="F40" s="108">
        <v>9050</v>
      </c>
      <c r="G40" s="176"/>
    </row>
    <row r="41" spans="1:7" ht="15.75">
      <c r="A41" s="106"/>
      <c r="B41" s="106"/>
      <c r="C41" s="218" t="s">
        <v>227</v>
      </c>
      <c r="D41" s="107" t="s">
        <v>192</v>
      </c>
      <c r="E41" s="108">
        <v>650625</v>
      </c>
      <c r="F41" s="108">
        <v>404331</v>
      </c>
      <c r="G41" s="176"/>
    </row>
    <row r="42" spans="1:7" ht="30">
      <c r="A42" s="106"/>
      <c r="B42" s="106"/>
      <c r="C42" s="218">
        <v>6050</v>
      </c>
      <c r="D42" s="107" t="s">
        <v>194</v>
      </c>
      <c r="E42" s="108">
        <v>2403903</v>
      </c>
      <c r="F42" s="108"/>
      <c r="G42" s="176"/>
    </row>
    <row r="43" spans="1:7" ht="45">
      <c r="A43" s="106"/>
      <c r="B43" s="106"/>
      <c r="C43" s="218">
        <v>6060</v>
      </c>
      <c r="D43" s="107" t="s">
        <v>195</v>
      </c>
      <c r="E43" s="108">
        <v>100000</v>
      </c>
      <c r="F43" s="108"/>
      <c r="G43" s="176"/>
    </row>
    <row r="44" spans="1:7" ht="15.75">
      <c r="A44" s="106"/>
      <c r="B44" s="106" t="s">
        <v>93</v>
      </c>
      <c r="C44" s="213"/>
      <c r="D44" s="107" t="s">
        <v>94</v>
      </c>
      <c r="E44" s="108">
        <f>E45+E46+E47+E48+E49+E50+E51</f>
        <v>932820</v>
      </c>
      <c r="F44" s="108">
        <f>F45+F46+F47+F48+F49+F50+F51</f>
        <v>436235</v>
      </c>
      <c r="G44" s="176"/>
    </row>
    <row r="45" spans="1:7" ht="28.5">
      <c r="A45" s="106"/>
      <c r="B45" s="106"/>
      <c r="C45" s="213">
        <v>3020</v>
      </c>
      <c r="D45" s="238" t="s">
        <v>270</v>
      </c>
      <c r="E45" s="108">
        <v>1363</v>
      </c>
      <c r="F45" s="108">
        <v>365</v>
      </c>
      <c r="G45" s="176"/>
    </row>
    <row r="46" spans="1:7" ht="30">
      <c r="A46" s="106"/>
      <c r="B46" s="106"/>
      <c r="C46" s="213">
        <v>4010</v>
      </c>
      <c r="D46" s="107" t="s">
        <v>189</v>
      </c>
      <c r="E46" s="108">
        <v>621450</v>
      </c>
      <c r="F46" s="108">
        <v>282062</v>
      </c>
      <c r="G46" s="176"/>
    </row>
    <row r="47" spans="1:7" ht="30">
      <c r="A47" s="106"/>
      <c r="B47" s="106"/>
      <c r="C47" s="213">
        <v>4040</v>
      </c>
      <c r="D47" s="107" t="s">
        <v>201</v>
      </c>
      <c r="E47" s="108">
        <v>48807</v>
      </c>
      <c r="F47" s="108">
        <v>45591</v>
      </c>
      <c r="G47" s="176"/>
    </row>
    <row r="48" spans="1:7" ht="15.75">
      <c r="A48" s="106"/>
      <c r="B48" s="106"/>
      <c r="C48" s="218" t="s">
        <v>190</v>
      </c>
      <c r="D48" s="107" t="s">
        <v>191</v>
      </c>
      <c r="E48" s="108">
        <v>118382</v>
      </c>
      <c r="F48" s="108">
        <v>46000</v>
      </c>
      <c r="G48" s="176"/>
    </row>
    <row r="49" spans="1:7" ht="30">
      <c r="A49" s="106"/>
      <c r="B49" s="106"/>
      <c r="C49" s="218">
        <v>4170</v>
      </c>
      <c r="D49" s="107" t="s">
        <v>150</v>
      </c>
      <c r="E49" s="108">
        <v>717</v>
      </c>
      <c r="F49" s="108"/>
      <c r="G49" s="176"/>
    </row>
    <row r="50" spans="1:7" ht="15.75">
      <c r="A50" s="106"/>
      <c r="B50" s="106"/>
      <c r="C50" s="218" t="s">
        <v>279</v>
      </c>
      <c r="D50" s="107" t="s">
        <v>192</v>
      </c>
      <c r="E50" s="108">
        <v>138641</v>
      </c>
      <c r="F50" s="108">
        <v>61102</v>
      </c>
      <c r="G50" s="176"/>
    </row>
    <row r="51" spans="1:7" ht="28.5">
      <c r="A51" s="106"/>
      <c r="B51" s="106"/>
      <c r="C51" s="218">
        <v>4780</v>
      </c>
      <c r="D51" s="238" t="s">
        <v>319</v>
      </c>
      <c r="E51" s="108">
        <v>3460</v>
      </c>
      <c r="F51" s="108">
        <v>1115</v>
      </c>
      <c r="G51" s="176"/>
    </row>
    <row r="52" spans="1:7" ht="30">
      <c r="A52" s="106"/>
      <c r="B52" s="106" t="s">
        <v>175</v>
      </c>
      <c r="C52" s="213"/>
      <c r="D52" s="107" t="s">
        <v>176</v>
      </c>
      <c r="E52" s="108">
        <f>E53</f>
        <v>36378</v>
      </c>
      <c r="F52" s="108">
        <f>F53</f>
        <v>8408</v>
      </c>
      <c r="G52" s="176"/>
    </row>
    <row r="53" spans="1:7" ht="15.75">
      <c r="A53" s="106"/>
      <c r="B53" s="106"/>
      <c r="C53" s="218">
        <v>4300</v>
      </c>
      <c r="D53" s="107" t="s">
        <v>192</v>
      </c>
      <c r="E53" s="108">
        <v>36378</v>
      </c>
      <c r="F53" s="108">
        <v>8408</v>
      </c>
      <c r="G53" s="176"/>
    </row>
    <row r="54" spans="1:7" ht="15.75">
      <c r="A54" s="106"/>
      <c r="B54" s="106" t="s">
        <v>45</v>
      </c>
      <c r="C54" s="213"/>
      <c r="D54" s="107" t="s">
        <v>46</v>
      </c>
      <c r="E54" s="108">
        <f>E55+E56+E57+E58+E59</f>
        <v>481615</v>
      </c>
      <c r="F54" s="108">
        <f>F55+F56+F57+F58+F59</f>
        <v>100578</v>
      </c>
      <c r="G54" s="176"/>
    </row>
    <row r="55" spans="1:7" ht="30">
      <c r="A55" s="106"/>
      <c r="B55" s="106"/>
      <c r="C55" s="213" t="s">
        <v>380</v>
      </c>
      <c r="D55" s="107" t="s">
        <v>189</v>
      </c>
      <c r="E55" s="108">
        <v>7010</v>
      </c>
      <c r="F55" s="108">
        <v>2147</v>
      </c>
      <c r="G55" s="176"/>
    </row>
    <row r="56" spans="1:7" ht="25.5">
      <c r="A56" s="106"/>
      <c r="B56" s="106"/>
      <c r="C56" s="218" t="s">
        <v>381</v>
      </c>
      <c r="D56" s="107" t="s">
        <v>191</v>
      </c>
      <c r="E56" s="108">
        <v>1390</v>
      </c>
      <c r="F56" s="108">
        <v>422</v>
      </c>
      <c r="G56" s="176"/>
    </row>
    <row r="57" spans="1:7" ht="30">
      <c r="A57" s="106"/>
      <c r="B57" s="106"/>
      <c r="C57" s="218" t="s">
        <v>284</v>
      </c>
      <c r="D57" s="107" t="s">
        <v>150</v>
      </c>
      <c r="E57" s="108">
        <v>22446</v>
      </c>
      <c r="F57" s="108">
        <v>3686</v>
      </c>
      <c r="G57" s="176"/>
    </row>
    <row r="58" spans="1:7" ht="15.75">
      <c r="A58" s="106"/>
      <c r="B58" s="106"/>
      <c r="C58" s="218" t="s">
        <v>382</v>
      </c>
      <c r="D58" s="107" t="s">
        <v>192</v>
      </c>
      <c r="E58" s="108">
        <v>303274</v>
      </c>
      <c r="F58" s="108">
        <v>94323</v>
      </c>
      <c r="G58" s="176"/>
    </row>
    <row r="59" spans="1:7" ht="15.75">
      <c r="A59" s="106"/>
      <c r="B59" s="106"/>
      <c r="C59" s="218">
        <v>4300</v>
      </c>
      <c r="D59" s="107" t="s">
        <v>192</v>
      </c>
      <c r="E59" s="108">
        <v>147495</v>
      </c>
      <c r="F59" s="108"/>
      <c r="G59" s="176"/>
    </row>
    <row r="60" spans="1:7" ht="31.5">
      <c r="A60" s="115" t="s">
        <v>49</v>
      </c>
      <c r="B60" s="115"/>
      <c r="C60" s="214"/>
      <c r="D60" s="119" t="s">
        <v>50</v>
      </c>
      <c r="E60" s="118">
        <f>E61+E73+E81+E89+E91+E99+E101</f>
        <v>8857650</v>
      </c>
      <c r="F60" s="118">
        <f>F61+F73+F81+F89+F91+F99+F101</f>
        <v>4191915</v>
      </c>
      <c r="G60" s="163">
        <f>F60/E60%</f>
        <v>47.32536282196745</v>
      </c>
    </row>
    <row r="61" spans="1:7" ht="30">
      <c r="A61" s="106"/>
      <c r="B61" s="106" t="s">
        <v>71</v>
      </c>
      <c r="C61" s="213"/>
      <c r="D61" s="107" t="s">
        <v>83</v>
      </c>
      <c r="E61" s="108">
        <f>E62+E63+E64+E65+E66+E67+E68+E69+E70+E71+E72</f>
        <v>3878248</v>
      </c>
      <c r="F61" s="108">
        <f>F62+F63+F64+F65+F66+F67+F68+F69+F70+F71+F72</f>
        <v>1878064</v>
      </c>
      <c r="G61" s="176"/>
    </row>
    <row r="62" spans="1:7" ht="45">
      <c r="A62" s="106"/>
      <c r="B62" s="106"/>
      <c r="C62" s="213">
        <v>2540</v>
      </c>
      <c r="D62" s="107" t="s">
        <v>193</v>
      </c>
      <c r="E62" s="108">
        <v>3052275</v>
      </c>
      <c r="F62" s="108">
        <v>1501016</v>
      </c>
      <c r="G62" s="176"/>
    </row>
    <row r="63" spans="1:7" ht="28.5">
      <c r="A63" s="106"/>
      <c r="B63" s="106"/>
      <c r="C63" s="213">
        <v>3020</v>
      </c>
      <c r="D63" s="238" t="s">
        <v>270</v>
      </c>
      <c r="E63" s="108">
        <v>845</v>
      </c>
      <c r="F63" s="108">
        <v>200</v>
      </c>
      <c r="G63" s="176"/>
    </row>
    <row r="64" spans="1:7" ht="30">
      <c r="A64" s="106"/>
      <c r="B64" s="106"/>
      <c r="C64" s="213">
        <v>4010</v>
      </c>
      <c r="D64" s="180" t="s">
        <v>189</v>
      </c>
      <c r="E64" s="108">
        <v>370834</v>
      </c>
      <c r="F64" s="108">
        <v>170089</v>
      </c>
      <c r="G64" s="176"/>
    </row>
    <row r="65" spans="1:7" ht="30">
      <c r="A65" s="106"/>
      <c r="B65" s="106"/>
      <c r="C65" s="213" t="s">
        <v>383</v>
      </c>
      <c r="D65" s="180" t="s">
        <v>189</v>
      </c>
      <c r="E65" s="108">
        <v>7686</v>
      </c>
      <c r="F65" s="108">
        <v>2295</v>
      </c>
      <c r="G65" s="176"/>
    </row>
    <row r="66" spans="1:7" ht="30">
      <c r="A66" s="106"/>
      <c r="B66" s="106"/>
      <c r="C66" s="213">
        <v>4040</v>
      </c>
      <c r="D66" s="107" t="s">
        <v>201</v>
      </c>
      <c r="E66" s="108">
        <v>29769</v>
      </c>
      <c r="F66" s="108">
        <v>28555</v>
      </c>
      <c r="G66" s="176"/>
    </row>
    <row r="67" spans="1:7" ht="30">
      <c r="A67" s="106"/>
      <c r="B67" s="106"/>
      <c r="C67" s="213" t="s">
        <v>384</v>
      </c>
      <c r="D67" s="107" t="s">
        <v>201</v>
      </c>
      <c r="E67" s="108">
        <v>714</v>
      </c>
      <c r="F67" s="108"/>
      <c r="G67" s="176"/>
    </row>
    <row r="68" spans="1:7" ht="15.75">
      <c r="A68" s="106"/>
      <c r="B68" s="106"/>
      <c r="C68" s="218" t="s">
        <v>190</v>
      </c>
      <c r="D68" s="107" t="s">
        <v>191</v>
      </c>
      <c r="E68" s="108">
        <v>72421</v>
      </c>
      <c r="F68" s="108">
        <v>34610</v>
      </c>
      <c r="G68" s="176"/>
    </row>
    <row r="69" spans="1:7" ht="25.5">
      <c r="A69" s="106"/>
      <c r="B69" s="106"/>
      <c r="C69" s="218" t="s">
        <v>385</v>
      </c>
      <c r="D69" s="107" t="s">
        <v>191</v>
      </c>
      <c r="E69" s="108">
        <v>1673</v>
      </c>
      <c r="F69" s="108"/>
      <c r="G69" s="176"/>
    </row>
    <row r="70" spans="1:7" ht="30">
      <c r="A70" s="106"/>
      <c r="B70" s="106"/>
      <c r="C70" s="218">
        <v>4170</v>
      </c>
      <c r="D70" s="107" t="s">
        <v>150</v>
      </c>
      <c r="E70" s="108">
        <v>754</v>
      </c>
      <c r="F70" s="108"/>
      <c r="G70" s="176"/>
    </row>
    <row r="71" spans="1:7" ht="15.75">
      <c r="A71" s="106"/>
      <c r="B71" s="106"/>
      <c r="C71" s="218" t="s">
        <v>227</v>
      </c>
      <c r="D71" s="107" t="s">
        <v>192</v>
      </c>
      <c r="E71" s="108">
        <v>146317</v>
      </c>
      <c r="F71" s="108">
        <v>89157</v>
      </c>
      <c r="G71" s="176"/>
    </row>
    <row r="72" spans="1:7" ht="15.75">
      <c r="A72" s="106"/>
      <c r="B72" s="106"/>
      <c r="C72" s="218" t="s">
        <v>386</v>
      </c>
      <c r="D72" s="107" t="s">
        <v>192</v>
      </c>
      <c r="E72" s="108">
        <v>194960</v>
      </c>
      <c r="F72" s="108">
        <v>52142</v>
      </c>
      <c r="G72" s="176"/>
    </row>
    <row r="73" spans="1:7" ht="45">
      <c r="A73" s="106"/>
      <c r="B73" s="106" t="s">
        <v>73</v>
      </c>
      <c r="C73" s="213"/>
      <c r="D73" s="107" t="s">
        <v>84</v>
      </c>
      <c r="E73" s="108">
        <f>E74+E75+E76+E77+E78+E79+E80</f>
        <v>1992501</v>
      </c>
      <c r="F73" s="108">
        <f>F74+F75+F76+F77+F78+F79+F80</f>
        <v>931836</v>
      </c>
      <c r="G73" s="176"/>
    </row>
    <row r="74" spans="1:7" ht="45">
      <c r="A74" s="106"/>
      <c r="B74" s="106"/>
      <c r="C74" s="213">
        <v>2540</v>
      </c>
      <c r="D74" s="107" t="s">
        <v>193</v>
      </c>
      <c r="E74" s="108">
        <v>80793</v>
      </c>
      <c r="F74" s="108">
        <v>11608</v>
      </c>
      <c r="G74" s="176"/>
    </row>
    <row r="75" spans="1:7" ht="28.5">
      <c r="A75" s="106"/>
      <c r="B75" s="106"/>
      <c r="C75" s="213">
        <v>3020</v>
      </c>
      <c r="D75" s="238" t="s">
        <v>270</v>
      </c>
      <c r="E75" s="108">
        <v>3435</v>
      </c>
      <c r="F75" s="108">
        <v>250</v>
      </c>
      <c r="G75" s="176"/>
    </row>
    <row r="76" spans="1:7" ht="30">
      <c r="A76" s="106"/>
      <c r="B76" s="106"/>
      <c r="C76" s="213">
        <v>4010</v>
      </c>
      <c r="D76" s="180" t="s">
        <v>189</v>
      </c>
      <c r="E76" s="108">
        <v>1331526</v>
      </c>
      <c r="F76" s="108">
        <v>584233</v>
      </c>
      <c r="G76" s="176"/>
    </row>
    <row r="77" spans="1:7" ht="30">
      <c r="A77" s="106"/>
      <c r="B77" s="106"/>
      <c r="C77" s="213">
        <v>4040</v>
      </c>
      <c r="D77" s="107" t="s">
        <v>201</v>
      </c>
      <c r="E77" s="108">
        <v>105629</v>
      </c>
      <c r="F77" s="108">
        <v>100065</v>
      </c>
      <c r="G77" s="176"/>
    </row>
    <row r="78" spans="1:7" ht="15.75">
      <c r="A78" s="106"/>
      <c r="B78" s="106"/>
      <c r="C78" s="218" t="s">
        <v>190</v>
      </c>
      <c r="D78" s="107" t="s">
        <v>191</v>
      </c>
      <c r="E78" s="108">
        <v>243244</v>
      </c>
      <c r="F78" s="108">
        <v>111025</v>
      </c>
      <c r="G78" s="176"/>
    </row>
    <row r="79" spans="1:7" ht="30">
      <c r="A79" s="106"/>
      <c r="B79" s="106"/>
      <c r="C79" s="218">
        <v>4170</v>
      </c>
      <c r="D79" s="107" t="s">
        <v>150</v>
      </c>
      <c r="E79" s="108">
        <v>15260</v>
      </c>
      <c r="F79" s="108">
        <v>2821</v>
      </c>
      <c r="G79" s="176"/>
    </row>
    <row r="80" spans="1:7" ht="15.75">
      <c r="A80" s="106"/>
      <c r="B80" s="106"/>
      <c r="C80" s="218" t="s">
        <v>314</v>
      </c>
      <c r="D80" s="107" t="s">
        <v>192</v>
      </c>
      <c r="E80" s="108">
        <v>212614</v>
      </c>
      <c r="F80" s="108">
        <v>121834</v>
      </c>
      <c r="G80" s="176"/>
    </row>
    <row r="81" spans="1:7" ht="15.75">
      <c r="A81" s="106"/>
      <c r="B81" s="106" t="s">
        <v>95</v>
      </c>
      <c r="C81" s="213"/>
      <c r="D81" s="107" t="s">
        <v>101</v>
      </c>
      <c r="E81" s="108">
        <f>E82+E83+E84+E85+E86+E87+E88</f>
        <v>668403</v>
      </c>
      <c r="F81" s="108">
        <f>F82+F83+F84+F85+F86+F87+F88</f>
        <v>300096</v>
      </c>
      <c r="G81" s="176"/>
    </row>
    <row r="82" spans="1:7" ht="28.5">
      <c r="A82" s="106"/>
      <c r="B82" s="106"/>
      <c r="C82" s="213">
        <v>3020</v>
      </c>
      <c r="D82" s="238" t="s">
        <v>270</v>
      </c>
      <c r="E82" s="108">
        <v>22361</v>
      </c>
      <c r="F82" s="108">
        <v>9534</v>
      </c>
      <c r="G82" s="176"/>
    </row>
    <row r="83" spans="1:7" ht="15.75">
      <c r="A83" s="106"/>
      <c r="B83" s="106"/>
      <c r="C83" s="213">
        <v>3050</v>
      </c>
      <c r="D83" s="238" t="s">
        <v>272</v>
      </c>
      <c r="E83" s="108">
        <v>360</v>
      </c>
      <c r="F83" s="108">
        <v>180</v>
      </c>
      <c r="G83" s="176"/>
    </row>
    <row r="84" spans="1:7" ht="30">
      <c r="A84" s="106"/>
      <c r="B84" s="106"/>
      <c r="C84" s="213">
        <v>4010</v>
      </c>
      <c r="D84" s="180" t="s">
        <v>189</v>
      </c>
      <c r="E84" s="108">
        <v>456029</v>
      </c>
      <c r="F84" s="108">
        <v>182686</v>
      </c>
      <c r="G84" s="176"/>
    </row>
    <row r="85" spans="1:7" ht="30">
      <c r="A85" s="106"/>
      <c r="B85" s="106"/>
      <c r="C85" s="213">
        <v>4040</v>
      </c>
      <c r="D85" s="107" t="s">
        <v>201</v>
      </c>
      <c r="E85" s="108">
        <v>32127</v>
      </c>
      <c r="F85" s="108">
        <v>31900</v>
      </c>
      <c r="G85" s="176"/>
    </row>
    <row r="86" spans="1:7" ht="15.75">
      <c r="A86" s="106"/>
      <c r="B86" s="106"/>
      <c r="C86" s="218" t="s">
        <v>190</v>
      </c>
      <c r="D86" s="107" t="s">
        <v>191</v>
      </c>
      <c r="E86" s="108">
        <v>86002</v>
      </c>
      <c r="F86" s="108">
        <v>35113</v>
      </c>
      <c r="G86" s="176"/>
    </row>
    <row r="87" spans="1:7" ht="30">
      <c r="A87" s="106"/>
      <c r="B87" s="106"/>
      <c r="C87" s="218">
        <v>4170</v>
      </c>
      <c r="D87" s="107" t="s">
        <v>150</v>
      </c>
      <c r="E87" s="108">
        <v>4000</v>
      </c>
      <c r="F87" s="108"/>
      <c r="G87" s="176"/>
    </row>
    <row r="88" spans="1:7" ht="15.75">
      <c r="A88" s="106"/>
      <c r="B88" s="106"/>
      <c r="C88" s="218" t="s">
        <v>316</v>
      </c>
      <c r="D88" s="107" t="s">
        <v>192</v>
      </c>
      <c r="E88" s="108">
        <v>67524</v>
      </c>
      <c r="F88" s="108">
        <v>40683</v>
      </c>
      <c r="G88" s="176"/>
    </row>
    <row r="89" spans="1:7" ht="30">
      <c r="A89" s="106"/>
      <c r="B89" s="106" t="s">
        <v>51</v>
      </c>
      <c r="C89" s="213"/>
      <c r="D89" s="107" t="s">
        <v>52</v>
      </c>
      <c r="E89" s="108">
        <f>E90</f>
        <v>72797</v>
      </c>
      <c r="F89" s="108">
        <f>F90</f>
        <v>42222</v>
      </c>
      <c r="G89" s="176"/>
    </row>
    <row r="90" spans="1:7" ht="15.75">
      <c r="A90" s="106"/>
      <c r="B90" s="106"/>
      <c r="C90" s="218">
        <v>3240</v>
      </c>
      <c r="D90" s="107" t="s">
        <v>196</v>
      </c>
      <c r="E90" s="108">
        <v>72797</v>
      </c>
      <c r="F90" s="108">
        <v>42222</v>
      </c>
      <c r="G90" s="176"/>
    </row>
    <row r="91" spans="1:7" ht="30">
      <c r="A91" s="106"/>
      <c r="B91" s="106" t="s">
        <v>122</v>
      </c>
      <c r="C91" s="213"/>
      <c r="D91" s="107" t="s">
        <v>128</v>
      </c>
      <c r="E91" s="108">
        <f>E92+E93+E94+E95+E96+E97+E98</f>
        <v>2154938</v>
      </c>
      <c r="F91" s="108">
        <f>F92+F93+F94+F95+F96+F97+F98</f>
        <v>1030979</v>
      </c>
      <c r="G91" s="176"/>
    </row>
    <row r="92" spans="1:7" ht="28.5">
      <c r="A92" s="106"/>
      <c r="B92" s="106"/>
      <c r="C92" s="213">
        <v>3020</v>
      </c>
      <c r="D92" s="238" t="s">
        <v>270</v>
      </c>
      <c r="E92" s="108">
        <v>2089</v>
      </c>
      <c r="F92" s="108">
        <v>81</v>
      </c>
      <c r="G92" s="176"/>
    </row>
    <row r="93" spans="1:7" ht="30">
      <c r="A93" s="106"/>
      <c r="B93" s="106"/>
      <c r="C93" s="213">
        <v>4010</v>
      </c>
      <c r="D93" s="180" t="s">
        <v>189</v>
      </c>
      <c r="E93" s="108">
        <v>1336769</v>
      </c>
      <c r="F93" s="108">
        <v>641156</v>
      </c>
      <c r="G93" s="176"/>
    </row>
    <row r="94" spans="1:7" ht="30">
      <c r="A94" s="106"/>
      <c r="B94" s="106"/>
      <c r="C94" s="213">
        <v>4040</v>
      </c>
      <c r="D94" s="107" t="s">
        <v>201</v>
      </c>
      <c r="E94" s="108">
        <v>101417</v>
      </c>
      <c r="F94" s="108">
        <v>101417</v>
      </c>
      <c r="G94" s="176"/>
    </row>
    <row r="95" spans="1:7" ht="15.75">
      <c r="A95" s="106"/>
      <c r="B95" s="106"/>
      <c r="C95" s="218" t="s">
        <v>190</v>
      </c>
      <c r="D95" s="107" t="s">
        <v>191</v>
      </c>
      <c r="E95" s="108">
        <v>256489</v>
      </c>
      <c r="F95" s="108">
        <v>133356</v>
      </c>
      <c r="G95" s="176"/>
    </row>
    <row r="96" spans="1:7" ht="30">
      <c r="A96" s="106"/>
      <c r="B96" s="106"/>
      <c r="C96" s="218">
        <v>4170</v>
      </c>
      <c r="D96" s="107" t="s">
        <v>150</v>
      </c>
      <c r="E96" s="108">
        <v>2000</v>
      </c>
      <c r="F96" s="108"/>
      <c r="G96" s="176"/>
    </row>
    <row r="97" spans="1:7" ht="15.75">
      <c r="A97" s="106"/>
      <c r="B97" s="106"/>
      <c r="C97" s="218" t="s">
        <v>316</v>
      </c>
      <c r="D97" s="107" t="s">
        <v>192</v>
      </c>
      <c r="E97" s="108">
        <v>442733</v>
      </c>
      <c r="F97" s="108">
        <v>148749</v>
      </c>
      <c r="G97" s="176"/>
    </row>
    <row r="98" spans="1:7" ht="30">
      <c r="A98" s="106"/>
      <c r="B98" s="106"/>
      <c r="C98" s="213">
        <v>4780</v>
      </c>
      <c r="D98" s="107" t="s">
        <v>319</v>
      </c>
      <c r="E98" s="108">
        <v>13441</v>
      </c>
      <c r="F98" s="108">
        <v>6220</v>
      </c>
      <c r="G98" s="176"/>
    </row>
    <row r="99" spans="1:7" ht="27" customHeight="1">
      <c r="A99" s="106"/>
      <c r="B99" s="106" t="s">
        <v>177</v>
      </c>
      <c r="C99" s="213"/>
      <c r="D99" s="107" t="s">
        <v>176</v>
      </c>
      <c r="E99" s="108">
        <f>E100</f>
        <v>41763</v>
      </c>
      <c r="F99" s="108">
        <f>F100</f>
        <v>8718</v>
      </c>
      <c r="G99" s="176"/>
    </row>
    <row r="100" spans="1:7" ht="15.75">
      <c r="A100" s="106"/>
      <c r="B100" s="106"/>
      <c r="C100" s="213">
        <v>4300</v>
      </c>
      <c r="D100" s="107" t="s">
        <v>198</v>
      </c>
      <c r="E100" s="108">
        <v>41763</v>
      </c>
      <c r="F100" s="108">
        <v>8718</v>
      </c>
      <c r="G100" s="176"/>
    </row>
    <row r="101" spans="1:7" ht="15.75">
      <c r="A101" s="106"/>
      <c r="B101" s="106" t="s">
        <v>53</v>
      </c>
      <c r="C101" s="213"/>
      <c r="D101" s="107" t="s">
        <v>46</v>
      </c>
      <c r="E101" s="108">
        <f>E102</f>
        <v>49000</v>
      </c>
      <c r="F101" s="108">
        <f>F102</f>
        <v>0</v>
      </c>
      <c r="G101" s="176"/>
    </row>
    <row r="102" spans="1:7" ht="15.75">
      <c r="A102" s="106"/>
      <c r="B102" s="106"/>
      <c r="C102" s="218">
        <v>4300</v>
      </c>
      <c r="D102" s="107" t="s">
        <v>192</v>
      </c>
      <c r="E102" s="108">
        <v>49000</v>
      </c>
      <c r="F102" s="108">
        <v>0</v>
      </c>
      <c r="G102" s="176"/>
    </row>
    <row r="103" spans="1:7" ht="15.75">
      <c r="A103" s="341" t="s">
        <v>136</v>
      </c>
      <c r="B103" s="341"/>
      <c r="C103" s="341"/>
      <c r="D103" s="341"/>
      <c r="E103" s="305">
        <f>E4+E60</f>
        <v>24810489</v>
      </c>
      <c r="F103" s="305">
        <f>F4+F60</f>
        <v>10615958</v>
      </c>
      <c r="G103" s="306">
        <f>F103/E103%</f>
        <v>42.788185271156884</v>
      </c>
    </row>
  </sheetData>
  <sheetProtection/>
  <mergeCells count="3">
    <mergeCell ref="F1:G1"/>
    <mergeCell ref="A2:G2"/>
    <mergeCell ref="A103:D103"/>
  </mergeCells>
  <printOptions/>
  <pageMargins left="0.75" right="0.75" top="1" bottom="1" header="0.5" footer="0.5"/>
  <pageSetup fitToHeight="3" fitToWidth="1" horizontalDpi="600" verticalDpi="600" orientation="portrait" paperSize="9" scale="76" r:id="rId1"/>
  <headerFooter alignWithMargins="0"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6"/>
  </sheetPr>
  <dimension ref="A1:G40"/>
  <sheetViews>
    <sheetView zoomScalePageLayoutView="0" workbookViewId="0" topLeftCell="A31">
      <selection activeCell="I43" sqref="I43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12.00390625" style="223" customWidth="1"/>
    <col min="4" max="4" width="34.37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5:7" ht="39" customHeight="1">
      <c r="E1" s="97"/>
      <c r="F1" s="317" t="s">
        <v>154</v>
      </c>
      <c r="G1" s="318"/>
    </row>
    <row r="2" spans="1:7" ht="96" customHeight="1" thickBot="1">
      <c r="A2" s="333" t="s">
        <v>394</v>
      </c>
      <c r="B2" s="333"/>
      <c r="C2" s="333"/>
      <c r="D2" s="333"/>
      <c r="E2" s="333"/>
      <c r="F2" s="333"/>
      <c r="G2" s="333"/>
    </row>
    <row r="3" spans="1:7" s="192" customFormat="1" ht="16.5" thickBot="1">
      <c r="A3" s="228" t="s">
        <v>1</v>
      </c>
      <c r="B3" s="227" t="s">
        <v>2</v>
      </c>
      <c r="C3" s="211" t="s">
        <v>3</v>
      </c>
      <c r="D3" s="171" t="s">
        <v>4</v>
      </c>
      <c r="E3" s="171" t="s">
        <v>5</v>
      </c>
      <c r="F3" s="171" t="s">
        <v>6</v>
      </c>
      <c r="G3" s="172" t="s">
        <v>7</v>
      </c>
    </row>
    <row r="4" spans="1:7" ht="30.75" customHeight="1">
      <c r="A4" s="115" t="s">
        <v>116</v>
      </c>
      <c r="B4" s="115"/>
      <c r="C4" s="214"/>
      <c r="D4" s="117" t="s">
        <v>117</v>
      </c>
      <c r="E4" s="118">
        <f>E5+E14+E21+E32</f>
        <v>6827043</v>
      </c>
      <c r="F4" s="118">
        <f>F5+F14+F21+F32</f>
        <v>2844191</v>
      </c>
      <c r="G4" s="163">
        <f>F4/E4%</f>
        <v>41.660657476450645</v>
      </c>
    </row>
    <row r="5" spans="1:7" ht="30">
      <c r="A5" s="106"/>
      <c r="B5" s="106" t="s">
        <v>118</v>
      </c>
      <c r="C5" s="213"/>
      <c r="D5" s="107" t="s">
        <v>47</v>
      </c>
      <c r="E5" s="108">
        <f>E6+E7+E8+E9+E10+E11+E12+E13</f>
        <v>3003467</v>
      </c>
      <c r="F5" s="108">
        <f>F6+F7+F8+F9+F10+F11+F12+F13</f>
        <v>1279784</v>
      </c>
      <c r="G5" s="176"/>
    </row>
    <row r="6" spans="1:7" ht="85.5">
      <c r="A6" s="106"/>
      <c r="B6" s="106"/>
      <c r="C6" s="213">
        <v>2320</v>
      </c>
      <c r="D6" s="179" t="s">
        <v>197</v>
      </c>
      <c r="E6" s="108">
        <v>409764</v>
      </c>
      <c r="F6" s="108">
        <v>204321</v>
      </c>
      <c r="G6" s="176"/>
    </row>
    <row r="7" spans="1:7" ht="85.5">
      <c r="A7" s="106"/>
      <c r="B7" s="106"/>
      <c r="C7" s="218">
        <v>2830</v>
      </c>
      <c r="D7" s="179" t="s">
        <v>228</v>
      </c>
      <c r="E7" s="108">
        <v>2065695</v>
      </c>
      <c r="F7" s="108">
        <v>905321</v>
      </c>
      <c r="G7" s="176"/>
    </row>
    <row r="8" spans="1:7" ht="15.75">
      <c r="A8" s="106"/>
      <c r="B8" s="106"/>
      <c r="C8" s="213">
        <v>3110</v>
      </c>
      <c r="D8" s="238" t="s">
        <v>280</v>
      </c>
      <c r="E8" s="108">
        <v>359154</v>
      </c>
      <c r="F8" s="108">
        <v>95804</v>
      </c>
      <c r="G8" s="176"/>
    </row>
    <row r="9" spans="1:7" ht="30">
      <c r="A9" s="106"/>
      <c r="B9" s="106"/>
      <c r="C9" s="213">
        <v>4010</v>
      </c>
      <c r="D9" s="180" t="s">
        <v>189</v>
      </c>
      <c r="E9" s="108">
        <v>53000</v>
      </c>
      <c r="F9" s="108">
        <v>22599</v>
      </c>
      <c r="G9" s="176"/>
    </row>
    <row r="10" spans="1:7" ht="30">
      <c r="A10" s="106"/>
      <c r="B10" s="106"/>
      <c r="C10" s="213">
        <v>4040</v>
      </c>
      <c r="D10" s="107" t="s">
        <v>201</v>
      </c>
      <c r="E10" s="108">
        <v>4000</v>
      </c>
      <c r="F10" s="108">
        <v>2700</v>
      </c>
      <c r="G10" s="176"/>
    </row>
    <row r="11" spans="1:7" ht="15.75">
      <c r="A11" s="106"/>
      <c r="B11" s="106"/>
      <c r="C11" s="218" t="s">
        <v>190</v>
      </c>
      <c r="D11" s="107" t="s">
        <v>191</v>
      </c>
      <c r="E11" s="108">
        <v>15100</v>
      </c>
      <c r="F11" s="108">
        <v>3989</v>
      </c>
      <c r="G11" s="176"/>
    </row>
    <row r="12" spans="1:7" ht="15.75">
      <c r="A12" s="106"/>
      <c r="B12" s="106"/>
      <c r="C12" s="218">
        <v>4170</v>
      </c>
      <c r="D12" s="107" t="s">
        <v>150</v>
      </c>
      <c r="E12" s="108">
        <v>26800</v>
      </c>
      <c r="F12" s="108">
        <v>10248</v>
      </c>
      <c r="G12" s="176"/>
    </row>
    <row r="13" spans="1:7" ht="15.75">
      <c r="A13" s="106"/>
      <c r="B13" s="106"/>
      <c r="C13" s="218" t="s">
        <v>317</v>
      </c>
      <c r="D13" s="107" t="s">
        <v>192</v>
      </c>
      <c r="E13" s="108">
        <v>69954</v>
      </c>
      <c r="F13" s="108">
        <v>34802</v>
      </c>
      <c r="G13" s="176"/>
    </row>
    <row r="14" spans="1:7" ht="15.75">
      <c r="A14" s="106"/>
      <c r="B14" s="106" t="s">
        <v>129</v>
      </c>
      <c r="C14" s="213"/>
      <c r="D14" s="107" t="s">
        <v>48</v>
      </c>
      <c r="E14" s="108">
        <f>E15+E16+E17+E18+E19+E20</f>
        <v>2597998</v>
      </c>
      <c r="F14" s="108">
        <f>F15+F16+F17+F18+F19+F20</f>
        <v>1169669</v>
      </c>
      <c r="G14" s="176"/>
    </row>
    <row r="15" spans="1:7" ht="85.5">
      <c r="A15" s="106"/>
      <c r="B15" s="106"/>
      <c r="C15" s="213">
        <v>2320</v>
      </c>
      <c r="D15" s="179" t="s">
        <v>197</v>
      </c>
      <c r="E15" s="108">
        <v>230000</v>
      </c>
      <c r="F15" s="108">
        <v>77268</v>
      </c>
      <c r="G15" s="176"/>
    </row>
    <row r="16" spans="1:7" ht="15.75">
      <c r="A16" s="106"/>
      <c r="B16" s="106"/>
      <c r="C16" s="213">
        <v>3110</v>
      </c>
      <c r="D16" s="107" t="s">
        <v>280</v>
      </c>
      <c r="E16" s="108">
        <v>1975605</v>
      </c>
      <c r="F16" s="108">
        <v>944419</v>
      </c>
      <c r="G16" s="176"/>
    </row>
    <row r="17" spans="1:7" ht="30">
      <c r="A17" s="106"/>
      <c r="B17" s="106"/>
      <c r="C17" s="213">
        <v>4010</v>
      </c>
      <c r="D17" s="180" t="s">
        <v>189</v>
      </c>
      <c r="E17" s="108">
        <v>30060</v>
      </c>
      <c r="F17" s="108">
        <v>5517</v>
      </c>
      <c r="G17" s="176"/>
    </row>
    <row r="18" spans="1:7" ht="15.75">
      <c r="A18" s="106"/>
      <c r="B18" s="106"/>
      <c r="C18" s="218" t="s">
        <v>190</v>
      </c>
      <c r="D18" s="107" t="s">
        <v>191</v>
      </c>
      <c r="E18" s="108">
        <v>63880</v>
      </c>
      <c r="F18" s="108">
        <v>38908</v>
      </c>
      <c r="G18" s="176"/>
    </row>
    <row r="19" spans="1:7" ht="15.75">
      <c r="A19" s="106"/>
      <c r="B19" s="106"/>
      <c r="C19" s="218">
        <v>4170</v>
      </c>
      <c r="D19" s="107" t="s">
        <v>150</v>
      </c>
      <c r="E19" s="108">
        <v>286453</v>
      </c>
      <c r="F19" s="108">
        <v>103542</v>
      </c>
      <c r="G19" s="176"/>
    </row>
    <row r="20" spans="1:7" ht="15.75">
      <c r="A20" s="106"/>
      <c r="B20" s="106"/>
      <c r="C20" s="218">
        <v>4580</v>
      </c>
      <c r="D20" s="107" t="s">
        <v>192</v>
      </c>
      <c r="E20" s="108">
        <v>12000</v>
      </c>
      <c r="F20" s="108">
        <v>15</v>
      </c>
      <c r="G20" s="176"/>
    </row>
    <row r="21" spans="1:7" ht="30">
      <c r="A21" s="106"/>
      <c r="B21" s="106" t="s">
        <v>121</v>
      </c>
      <c r="C21" s="213"/>
      <c r="D21" s="107" t="s">
        <v>36</v>
      </c>
      <c r="E21" s="108">
        <f>E22+E23+E24+E25+E26+E27+E28+E29+E30+E31</f>
        <v>1218782</v>
      </c>
      <c r="F21" s="108">
        <f>F22+F23+F24+F25+F26+F27+F28+F29+F30+F31</f>
        <v>392901</v>
      </c>
      <c r="G21" s="176"/>
    </row>
    <row r="22" spans="1:7" ht="28.5">
      <c r="A22" s="106"/>
      <c r="B22" s="106"/>
      <c r="C22" s="213">
        <v>3020</v>
      </c>
      <c r="D22" s="238" t="s">
        <v>270</v>
      </c>
      <c r="E22" s="108">
        <v>900</v>
      </c>
      <c r="F22" s="108"/>
      <c r="G22" s="176"/>
    </row>
    <row r="23" spans="1:7" ht="30">
      <c r="A23" s="106"/>
      <c r="B23" s="106"/>
      <c r="C23" s="218">
        <v>4010</v>
      </c>
      <c r="D23" s="180" t="s">
        <v>189</v>
      </c>
      <c r="E23" s="108">
        <v>635540</v>
      </c>
      <c r="F23" s="108">
        <v>227631</v>
      </c>
      <c r="G23" s="176"/>
    </row>
    <row r="24" spans="1:7" ht="30">
      <c r="A24" s="106"/>
      <c r="B24" s="106"/>
      <c r="C24" s="218" t="s">
        <v>281</v>
      </c>
      <c r="D24" s="180" t="s">
        <v>189</v>
      </c>
      <c r="E24" s="108">
        <v>39480</v>
      </c>
      <c r="F24" s="108"/>
      <c r="G24" s="176"/>
    </row>
    <row r="25" spans="1:7" ht="30">
      <c r="A25" s="106"/>
      <c r="B25" s="106"/>
      <c r="C25" s="213">
        <v>4040</v>
      </c>
      <c r="D25" s="107" t="s">
        <v>201</v>
      </c>
      <c r="E25" s="108">
        <v>35067</v>
      </c>
      <c r="F25" s="108">
        <v>35067</v>
      </c>
      <c r="G25" s="176"/>
    </row>
    <row r="26" spans="1:7" ht="15.75">
      <c r="A26" s="106"/>
      <c r="B26" s="106"/>
      <c r="C26" s="218" t="s">
        <v>282</v>
      </c>
      <c r="D26" s="107" t="s">
        <v>191</v>
      </c>
      <c r="E26" s="108">
        <v>121308</v>
      </c>
      <c r="F26" s="108">
        <v>42934</v>
      </c>
      <c r="G26" s="176"/>
    </row>
    <row r="27" spans="1:7" ht="25.5">
      <c r="A27" s="106"/>
      <c r="B27" s="106"/>
      <c r="C27" s="218" t="s">
        <v>283</v>
      </c>
      <c r="D27" s="107" t="s">
        <v>191</v>
      </c>
      <c r="E27" s="108">
        <v>7782</v>
      </c>
      <c r="F27" s="108"/>
      <c r="G27" s="176"/>
    </row>
    <row r="28" spans="1:7" ht="15.75">
      <c r="A28" s="106"/>
      <c r="B28" s="106"/>
      <c r="C28" s="218">
        <v>4170</v>
      </c>
      <c r="D28" s="107" t="s">
        <v>150</v>
      </c>
      <c r="E28" s="108">
        <v>23000</v>
      </c>
      <c r="F28" s="108">
        <v>449</v>
      </c>
      <c r="G28" s="176"/>
    </row>
    <row r="29" spans="1:7" ht="15.75">
      <c r="A29" s="106"/>
      <c r="B29" s="106"/>
      <c r="C29" s="218" t="s">
        <v>284</v>
      </c>
      <c r="D29" s="107" t="s">
        <v>150</v>
      </c>
      <c r="E29" s="108">
        <v>18200</v>
      </c>
      <c r="F29" s="108"/>
      <c r="G29" s="176"/>
    </row>
    <row r="30" spans="1:7" ht="15.75">
      <c r="A30" s="106"/>
      <c r="B30" s="106"/>
      <c r="C30" s="218" t="s">
        <v>227</v>
      </c>
      <c r="D30" s="107" t="s">
        <v>192</v>
      </c>
      <c r="E30" s="108">
        <v>226932</v>
      </c>
      <c r="F30" s="108">
        <v>86820</v>
      </c>
      <c r="G30" s="176"/>
    </row>
    <row r="31" spans="1:7" ht="15.75">
      <c r="A31" s="106"/>
      <c r="B31" s="106"/>
      <c r="C31" s="218" t="s">
        <v>318</v>
      </c>
      <c r="D31" s="107" t="s">
        <v>192</v>
      </c>
      <c r="E31" s="108">
        <v>110573</v>
      </c>
      <c r="F31" s="108"/>
      <c r="G31" s="176"/>
    </row>
    <row r="32" spans="1:7" ht="38.25">
      <c r="A32" s="106"/>
      <c r="B32" s="106" t="s">
        <v>152</v>
      </c>
      <c r="C32" s="213"/>
      <c r="D32" s="178" t="s">
        <v>153</v>
      </c>
      <c r="E32" s="108">
        <f>E33</f>
        <v>6796</v>
      </c>
      <c r="F32" s="108">
        <f>F33</f>
        <v>1837</v>
      </c>
      <c r="G32" s="176"/>
    </row>
    <row r="33" spans="1:7" ht="85.5">
      <c r="A33" s="106"/>
      <c r="B33" s="106"/>
      <c r="C33" s="218">
        <v>2830</v>
      </c>
      <c r="D33" s="179" t="s">
        <v>228</v>
      </c>
      <c r="E33" s="108">
        <v>6796</v>
      </c>
      <c r="F33" s="108">
        <v>1837</v>
      </c>
      <c r="G33" s="176"/>
    </row>
    <row r="34" spans="1:7" ht="47.25">
      <c r="A34" s="115" t="s">
        <v>33</v>
      </c>
      <c r="B34" s="115"/>
      <c r="C34" s="214"/>
      <c r="D34" s="119" t="s">
        <v>183</v>
      </c>
      <c r="E34" s="118">
        <f>E38+E35</f>
        <v>1579928</v>
      </c>
      <c r="F34" s="118">
        <f>F38+F35</f>
        <v>711086</v>
      </c>
      <c r="G34" s="163">
        <f>F34/E34%</f>
        <v>45.00749401238537</v>
      </c>
    </row>
    <row r="35" spans="1:7" ht="45">
      <c r="A35" s="181"/>
      <c r="B35" s="181" t="s">
        <v>178</v>
      </c>
      <c r="C35" s="213"/>
      <c r="D35" s="180" t="s">
        <v>179</v>
      </c>
      <c r="E35" s="182">
        <f>E36+E37</f>
        <v>70692</v>
      </c>
      <c r="F35" s="182">
        <f>F36+F37</f>
        <v>25071</v>
      </c>
      <c r="G35" s="183"/>
    </row>
    <row r="36" spans="1:7" ht="85.5">
      <c r="A36" s="181"/>
      <c r="B36" s="181"/>
      <c r="C36" s="213">
        <v>2320</v>
      </c>
      <c r="D36" s="179" t="s">
        <v>197</v>
      </c>
      <c r="E36" s="182">
        <v>21372</v>
      </c>
      <c r="F36" s="182">
        <v>411</v>
      </c>
      <c r="G36" s="183"/>
    </row>
    <row r="37" spans="1:7" ht="41.25" customHeight="1">
      <c r="A37" s="181"/>
      <c r="B37" s="181"/>
      <c r="C37" s="213">
        <v>2580</v>
      </c>
      <c r="D37" s="179" t="s">
        <v>204</v>
      </c>
      <c r="E37" s="182">
        <v>49320</v>
      </c>
      <c r="F37" s="182">
        <v>24660</v>
      </c>
      <c r="G37" s="183"/>
    </row>
    <row r="38" spans="1:7" ht="15.75">
      <c r="A38" s="106"/>
      <c r="B38" s="106" t="s">
        <v>37</v>
      </c>
      <c r="C38" s="213"/>
      <c r="D38" s="107" t="s">
        <v>38</v>
      </c>
      <c r="E38" s="108">
        <f>E39</f>
        <v>1509236</v>
      </c>
      <c r="F38" s="108">
        <f>F39</f>
        <v>686015</v>
      </c>
      <c r="G38" s="176"/>
    </row>
    <row r="39" spans="1:7" ht="85.5">
      <c r="A39" s="106"/>
      <c r="B39" s="106"/>
      <c r="C39" s="213">
        <v>2320</v>
      </c>
      <c r="D39" s="179" t="s">
        <v>197</v>
      </c>
      <c r="E39" s="108">
        <v>1509236</v>
      </c>
      <c r="F39" s="108">
        <v>686015</v>
      </c>
      <c r="G39" s="176"/>
    </row>
    <row r="40" spans="1:7" ht="15.75">
      <c r="A40" s="342" t="s">
        <v>136</v>
      </c>
      <c r="B40" s="342"/>
      <c r="C40" s="342"/>
      <c r="D40" s="342"/>
      <c r="E40" s="305">
        <f>E4+E34</f>
        <v>8406971</v>
      </c>
      <c r="F40" s="305">
        <f>F4+F34</f>
        <v>3555277</v>
      </c>
      <c r="G40" s="306">
        <f>F40/E40%</f>
        <v>42.28963083136601</v>
      </c>
    </row>
  </sheetData>
  <sheetProtection/>
  <mergeCells count="3">
    <mergeCell ref="F1:G1"/>
    <mergeCell ref="A2:G2"/>
    <mergeCell ref="A40:D40"/>
  </mergeCells>
  <printOptions/>
  <pageMargins left="0.75" right="0.75" top="1" bottom="1" header="0.5" footer="0.5"/>
  <pageSetup fitToHeight="2" horizontalDpi="600" verticalDpi="600" orientation="portrait" paperSize="9" scale="78" r:id="rId1"/>
  <headerFooter alignWithMargins="0">
    <oddFooter>&amp;CStrona &amp;P</oddFooter>
  </headerFooter>
  <rowBreaks count="1" manualBreakCount="1">
    <brk id="27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6"/>
  </sheetPr>
  <dimension ref="A1:L19"/>
  <sheetViews>
    <sheetView zoomScale="75" zoomScaleNormal="75" zoomScalePageLayoutView="0" workbookViewId="0" topLeftCell="A1">
      <selection activeCell="F19" sqref="F19"/>
    </sheetView>
  </sheetViews>
  <sheetFormatPr defaultColWidth="9.00390625" defaultRowHeight="12.75"/>
  <cols>
    <col min="3" max="3" width="9.125" style="236" customWidth="1"/>
    <col min="4" max="4" width="31.375" style="0" customWidth="1"/>
    <col min="5" max="5" width="24.00390625" style="0" customWidth="1"/>
    <col min="6" max="6" width="21.75390625" style="0" customWidth="1"/>
    <col min="7" max="7" width="15.125" style="0" bestFit="1" customWidth="1"/>
  </cols>
  <sheetData>
    <row r="1" spans="1:7" ht="30.75" customHeight="1">
      <c r="A1" s="97"/>
      <c r="B1" s="97"/>
      <c r="C1" s="97"/>
      <c r="D1" s="1"/>
      <c r="E1" s="1"/>
      <c r="F1" s="343" t="s">
        <v>155</v>
      </c>
      <c r="G1" s="344"/>
    </row>
    <row r="2" spans="1:7" ht="63" customHeight="1" thickBot="1">
      <c r="A2" s="345" t="s">
        <v>393</v>
      </c>
      <c r="B2" s="345"/>
      <c r="C2" s="345"/>
      <c r="D2" s="345"/>
      <c r="E2" s="345"/>
      <c r="F2" s="345"/>
      <c r="G2" s="345"/>
    </row>
    <row r="3" spans="1:7" ht="16.5" thickBot="1">
      <c r="A3" s="208" t="s">
        <v>1</v>
      </c>
      <c r="B3" s="98" t="s">
        <v>2</v>
      </c>
      <c r="C3" s="98" t="s">
        <v>3</v>
      </c>
      <c r="D3" s="3" t="s">
        <v>4</v>
      </c>
      <c r="E3" s="3" t="s">
        <v>5</v>
      </c>
      <c r="F3" s="4" t="s">
        <v>6</v>
      </c>
      <c r="G3" s="234" t="s">
        <v>7</v>
      </c>
    </row>
    <row r="4" spans="1:7" ht="27" customHeight="1" thickBot="1">
      <c r="A4" s="168">
        <v>600</v>
      </c>
      <c r="B4" s="168"/>
      <c r="C4" s="168"/>
      <c r="D4" s="169" t="s">
        <v>208</v>
      </c>
      <c r="E4" s="170">
        <f>E5</f>
        <v>20947500</v>
      </c>
      <c r="F4" s="235">
        <f>F5</f>
        <v>76504</v>
      </c>
      <c r="G4" s="239">
        <f>F4/E4%</f>
        <v>0.3652178064208139</v>
      </c>
    </row>
    <row r="5" spans="1:12" ht="27.75" customHeight="1" thickBot="1">
      <c r="A5" s="60"/>
      <c r="B5" s="130" t="s">
        <v>63</v>
      </c>
      <c r="C5" s="131"/>
      <c r="D5" s="100" t="s">
        <v>77</v>
      </c>
      <c r="E5" s="132">
        <f>E6+E7</f>
        <v>20947500</v>
      </c>
      <c r="F5" s="132">
        <f>F6+F7</f>
        <v>76504</v>
      </c>
      <c r="G5" s="251"/>
      <c r="K5" s="232"/>
      <c r="L5" s="233"/>
    </row>
    <row r="6" spans="1:7" ht="36.75" customHeight="1">
      <c r="A6" s="106"/>
      <c r="B6" s="106"/>
      <c r="C6" s="217" t="s">
        <v>232</v>
      </c>
      <c r="D6" s="107" t="s">
        <v>194</v>
      </c>
      <c r="E6" s="108">
        <v>20600000</v>
      </c>
      <c r="F6" s="108">
        <v>6300</v>
      </c>
      <c r="G6" s="175"/>
    </row>
    <row r="7" spans="1:7" ht="36.75" customHeight="1">
      <c r="A7" s="106"/>
      <c r="B7" s="106"/>
      <c r="C7" s="217" t="s">
        <v>375</v>
      </c>
      <c r="D7" s="107" t="s">
        <v>195</v>
      </c>
      <c r="E7" s="108">
        <v>347500</v>
      </c>
      <c r="F7" s="108">
        <v>70204</v>
      </c>
      <c r="G7" s="175"/>
    </row>
    <row r="8" spans="1:7" ht="24.75" customHeight="1">
      <c r="A8" s="130" t="s">
        <v>15</v>
      </c>
      <c r="B8" s="130"/>
      <c r="C8" s="131"/>
      <c r="D8" s="100" t="s">
        <v>209</v>
      </c>
      <c r="E8" s="132">
        <f>E9</f>
        <v>25000</v>
      </c>
      <c r="F8" s="132">
        <f>F9</f>
        <v>19783</v>
      </c>
      <c r="G8" s="250">
        <f>F8/E8%</f>
        <v>79.132</v>
      </c>
    </row>
    <row r="9" spans="1:7" ht="48" customHeight="1">
      <c r="A9" s="60"/>
      <c r="B9" s="130" t="s">
        <v>142</v>
      </c>
      <c r="C9" s="131"/>
      <c r="D9" s="100" t="s">
        <v>148</v>
      </c>
      <c r="E9" s="132">
        <f>E10</f>
        <v>25000</v>
      </c>
      <c r="F9" s="132">
        <f>F10</f>
        <v>19783</v>
      </c>
      <c r="G9" s="231"/>
    </row>
    <row r="10" spans="1:7" ht="53.25" customHeight="1">
      <c r="A10" s="106"/>
      <c r="B10" s="106"/>
      <c r="C10" s="213">
        <v>6060</v>
      </c>
      <c r="D10" s="107" t="s">
        <v>195</v>
      </c>
      <c r="E10" s="108">
        <v>25000</v>
      </c>
      <c r="F10" s="108">
        <v>19783</v>
      </c>
      <c r="G10" s="176"/>
    </row>
    <row r="11" spans="1:7" ht="33" customHeight="1">
      <c r="A11" s="133" t="s">
        <v>23</v>
      </c>
      <c r="B11" s="133"/>
      <c r="C11" s="134"/>
      <c r="D11" s="135" t="s">
        <v>24</v>
      </c>
      <c r="E11" s="136">
        <f>E12</f>
        <v>553556</v>
      </c>
      <c r="F11" s="230">
        <f>F12</f>
        <v>6962</v>
      </c>
      <c r="G11" s="23">
        <f>F11/E11%</f>
        <v>1.257686665847719</v>
      </c>
    </row>
    <row r="12" spans="1:7" ht="26.25" customHeight="1">
      <c r="A12" s="64"/>
      <c r="B12" s="138" t="s">
        <v>65</v>
      </c>
      <c r="C12" s="94"/>
      <c r="D12" s="229" t="s">
        <v>78</v>
      </c>
      <c r="E12" s="136">
        <f>E14+E13</f>
        <v>553556</v>
      </c>
      <c r="F12" s="136">
        <f>F14+F13</f>
        <v>6962</v>
      </c>
      <c r="G12" s="101"/>
    </row>
    <row r="13" spans="1:7" ht="51" customHeight="1">
      <c r="A13" s="106"/>
      <c r="B13" s="106"/>
      <c r="C13" s="218">
        <v>6060</v>
      </c>
      <c r="D13" s="107" t="s">
        <v>195</v>
      </c>
      <c r="E13" s="108">
        <v>110000</v>
      </c>
      <c r="F13" s="108">
        <v>6962</v>
      </c>
      <c r="G13" s="176"/>
    </row>
    <row r="14" spans="1:7" ht="109.5" customHeight="1">
      <c r="A14" s="106"/>
      <c r="B14" s="106"/>
      <c r="C14" s="213">
        <v>6617</v>
      </c>
      <c r="D14" s="107" t="s">
        <v>273</v>
      </c>
      <c r="E14" s="108">
        <v>443556</v>
      </c>
      <c r="F14" s="108"/>
      <c r="G14" s="176"/>
    </row>
    <row r="15" spans="1:7" ht="34.5" customHeight="1">
      <c r="A15" s="115" t="s">
        <v>43</v>
      </c>
      <c r="B15" s="115"/>
      <c r="C15" s="214"/>
      <c r="D15" s="119" t="s">
        <v>44</v>
      </c>
      <c r="E15" s="118">
        <f>E16</f>
        <v>2503903</v>
      </c>
      <c r="F15" s="118">
        <f>F16</f>
        <v>0</v>
      </c>
      <c r="G15" s="163">
        <f>F15/E15%</f>
        <v>0</v>
      </c>
    </row>
    <row r="16" spans="1:7" ht="36" customHeight="1">
      <c r="A16" s="110"/>
      <c r="B16" s="110" t="s">
        <v>69</v>
      </c>
      <c r="C16" s="307"/>
      <c r="D16" s="112" t="s">
        <v>82</v>
      </c>
      <c r="E16" s="113">
        <f>E17+E18</f>
        <v>2503903</v>
      </c>
      <c r="F16" s="113">
        <f>F17+F18</f>
        <v>0</v>
      </c>
      <c r="G16" s="308"/>
    </row>
    <row r="17" spans="1:7" ht="55.5" customHeight="1">
      <c r="A17" s="106"/>
      <c r="B17" s="106"/>
      <c r="C17" s="218">
        <v>6050</v>
      </c>
      <c r="D17" s="107" t="s">
        <v>194</v>
      </c>
      <c r="E17" s="108">
        <v>2403903</v>
      </c>
      <c r="F17" s="108"/>
      <c r="G17" s="176"/>
    </row>
    <row r="18" spans="1:7" ht="45" customHeight="1">
      <c r="A18" s="106"/>
      <c r="B18" s="106"/>
      <c r="C18" s="218">
        <v>6060</v>
      </c>
      <c r="D18" s="107" t="s">
        <v>195</v>
      </c>
      <c r="E18" s="108">
        <v>100000</v>
      </c>
      <c r="F18" s="108"/>
      <c r="G18" s="176"/>
    </row>
    <row r="19" spans="1:7" ht="32.25" customHeight="1">
      <c r="A19" s="346" t="s">
        <v>39</v>
      </c>
      <c r="B19" s="347"/>
      <c r="C19" s="347"/>
      <c r="D19" s="347"/>
      <c r="E19" s="237">
        <f>E4+E8+E11+E16</f>
        <v>24029959</v>
      </c>
      <c r="F19" s="237">
        <f>F4+F8+F11+F16</f>
        <v>103249</v>
      </c>
      <c r="G19" s="163">
        <f>F19/E19%</f>
        <v>0.4296678159126281</v>
      </c>
    </row>
  </sheetData>
  <sheetProtection/>
  <mergeCells count="3">
    <mergeCell ref="F1:G1"/>
    <mergeCell ref="A2:G2"/>
    <mergeCell ref="A19:D19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G18"/>
  <sheetViews>
    <sheetView zoomScale="75" zoomScaleNormal="75" zoomScalePageLayoutView="0" workbookViewId="0" topLeftCell="A1">
      <selection activeCell="T11" sqref="T11"/>
    </sheetView>
  </sheetViews>
  <sheetFormatPr defaultColWidth="9.00390625" defaultRowHeight="12.75"/>
  <cols>
    <col min="1" max="1" width="8.25390625" style="95" customWidth="1"/>
    <col min="2" max="2" width="10.75390625" style="95" customWidth="1"/>
    <col min="3" max="3" width="10.875" style="95" customWidth="1"/>
    <col min="4" max="4" width="26.875" style="95" customWidth="1"/>
    <col min="5" max="5" width="19.625" style="95" customWidth="1"/>
    <col min="6" max="6" width="17.125" style="95" customWidth="1"/>
    <col min="7" max="7" width="13.75390625" style="95" customWidth="1"/>
    <col min="8" max="16384" width="9.125" style="95" customWidth="1"/>
  </cols>
  <sheetData>
    <row r="1" spans="1:7" ht="29.25" customHeight="1">
      <c r="A1" s="1"/>
      <c r="B1" s="1"/>
      <c r="C1" s="1"/>
      <c r="D1" s="166"/>
      <c r="G1" s="166" t="s">
        <v>185</v>
      </c>
    </row>
    <row r="2" spans="1:7" s="165" customFormat="1" ht="87.75" customHeight="1">
      <c r="A2" s="348" t="s">
        <v>392</v>
      </c>
      <c r="B2" s="348"/>
      <c r="C2" s="348"/>
      <c r="D2" s="348"/>
      <c r="E2" s="348"/>
      <c r="F2" s="348"/>
      <c r="G2" s="348"/>
    </row>
    <row r="3" spans="1:7" ht="33.75" customHeight="1">
      <c r="A3" s="91" t="s">
        <v>300</v>
      </c>
      <c r="B3" s="91" t="s">
        <v>2</v>
      </c>
      <c r="C3" s="91" t="s">
        <v>3</v>
      </c>
      <c r="D3" s="91" t="s">
        <v>4</v>
      </c>
      <c r="E3" s="91" t="s">
        <v>301</v>
      </c>
      <c r="F3" s="91" t="s">
        <v>6</v>
      </c>
      <c r="G3" s="91" t="s">
        <v>7</v>
      </c>
    </row>
    <row r="4" spans="1:7" ht="36" customHeight="1">
      <c r="A4" s="110" t="s">
        <v>260</v>
      </c>
      <c r="B4" s="110"/>
      <c r="C4" s="247"/>
      <c r="D4" s="112" t="s">
        <v>285</v>
      </c>
      <c r="E4" s="113">
        <f>E5+E7+E9+E11+E13+E15</f>
        <v>500000</v>
      </c>
      <c r="F4" s="113">
        <f>F5+F7+F9+F11+F13+F15</f>
        <v>71154</v>
      </c>
      <c r="G4" s="163">
        <f>F4/E4%</f>
        <v>14.2308</v>
      </c>
    </row>
    <row r="5" spans="1:7" ht="30.75" customHeight="1">
      <c r="A5" s="106"/>
      <c r="B5" s="106" t="s">
        <v>286</v>
      </c>
      <c r="C5" s="218"/>
      <c r="D5" s="107" t="s">
        <v>287</v>
      </c>
      <c r="E5" s="108">
        <f>E6</f>
        <v>296000</v>
      </c>
      <c r="F5" s="108">
        <f>F6</f>
        <v>0</v>
      </c>
      <c r="G5" s="163"/>
    </row>
    <row r="6" spans="1:7" ht="36.75" customHeight="1">
      <c r="A6" s="106"/>
      <c r="B6" s="106"/>
      <c r="C6" s="218" t="s">
        <v>288</v>
      </c>
      <c r="D6" s="107" t="s">
        <v>192</v>
      </c>
      <c r="E6" s="108">
        <v>296000</v>
      </c>
      <c r="F6" s="108"/>
      <c r="G6" s="163"/>
    </row>
    <row r="7" spans="1:7" ht="30" customHeight="1">
      <c r="A7" s="106"/>
      <c r="B7" s="106" t="s">
        <v>289</v>
      </c>
      <c r="C7" s="218"/>
      <c r="D7" s="107" t="s">
        <v>290</v>
      </c>
      <c r="E7" s="108">
        <f>E8</f>
        <v>5000</v>
      </c>
      <c r="F7" s="108">
        <f>F8</f>
        <v>0</v>
      </c>
      <c r="G7" s="163"/>
    </row>
    <row r="8" spans="1:7" ht="30.75" customHeight="1">
      <c r="A8" s="106"/>
      <c r="B8" s="106"/>
      <c r="C8" s="218" t="s">
        <v>291</v>
      </c>
      <c r="D8" s="107" t="s">
        <v>192</v>
      </c>
      <c r="E8" s="108">
        <v>5000</v>
      </c>
      <c r="F8" s="108"/>
      <c r="G8" s="163"/>
    </row>
    <row r="9" spans="1:7" ht="33" customHeight="1">
      <c r="A9" s="106"/>
      <c r="B9" s="106" t="s">
        <v>292</v>
      </c>
      <c r="C9" s="218"/>
      <c r="D9" s="107" t="s">
        <v>293</v>
      </c>
      <c r="E9" s="108">
        <f>E10</f>
        <v>85000</v>
      </c>
      <c r="F9" s="108">
        <f>F10</f>
        <v>27500</v>
      </c>
      <c r="G9" s="163"/>
    </row>
    <row r="10" spans="1:7" ht="24" customHeight="1">
      <c r="A10" s="106"/>
      <c r="B10" s="106"/>
      <c r="C10" s="218" t="s">
        <v>409</v>
      </c>
      <c r="D10" s="107" t="s">
        <v>192</v>
      </c>
      <c r="E10" s="108">
        <v>85000</v>
      </c>
      <c r="F10" s="108">
        <v>27500</v>
      </c>
      <c r="G10" s="163"/>
    </row>
    <row r="11" spans="1:7" ht="34.5" customHeight="1">
      <c r="A11" s="106"/>
      <c r="B11" s="106" t="s">
        <v>295</v>
      </c>
      <c r="C11" s="218"/>
      <c r="D11" s="107" t="s">
        <v>296</v>
      </c>
      <c r="E11" s="108">
        <f>E12</f>
        <v>20000</v>
      </c>
      <c r="F11" s="108">
        <f>F12</f>
        <v>0</v>
      </c>
      <c r="G11" s="163"/>
    </row>
    <row r="12" spans="1:7" ht="27" customHeight="1">
      <c r="A12" s="106"/>
      <c r="B12" s="106"/>
      <c r="C12" s="218">
        <v>4390</v>
      </c>
      <c r="D12" s="107" t="s">
        <v>192</v>
      </c>
      <c r="E12" s="108">
        <v>20000</v>
      </c>
      <c r="F12" s="108"/>
      <c r="G12" s="163"/>
    </row>
    <row r="13" spans="1:7" ht="30">
      <c r="A13" s="106"/>
      <c r="B13" s="106" t="s">
        <v>297</v>
      </c>
      <c r="C13" s="218"/>
      <c r="D13" s="107" t="s">
        <v>299</v>
      </c>
      <c r="E13" s="108">
        <f>E14</f>
        <v>15000</v>
      </c>
      <c r="F13" s="108">
        <f>F14</f>
        <v>0</v>
      </c>
      <c r="G13" s="163"/>
    </row>
    <row r="14" spans="1:7" ht="21" customHeight="1">
      <c r="A14" s="106"/>
      <c r="B14" s="106"/>
      <c r="C14" s="218">
        <v>4390</v>
      </c>
      <c r="D14" s="107" t="s">
        <v>192</v>
      </c>
      <c r="E14" s="108">
        <v>15000</v>
      </c>
      <c r="F14" s="108"/>
      <c r="G14" s="163"/>
    </row>
    <row r="15" spans="1:7" ht="15.75">
      <c r="A15" s="106"/>
      <c r="B15" s="106" t="s">
        <v>298</v>
      </c>
      <c r="C15" s="218"/>
      <c r="D15" s="107" t="s">
        <v>46</v>
      </c>
      <c r="E15" s="108">
        <f>E16+E17</f>
        <v>79000</v>
      </c>
      <c r="F15" s="108">
        <f>F16+F17</f>
        <v>43654</v>
      </c>
      <c r="G15" s="163"/>
    </row>
    <row r="16" spans="1:7" ht="25.5" customHeight="1">
      <c r="A16" s="106"/>
      <c r="B16" s="106"/>
      <c r="C16" s="218">
        <v>2360</v>
      </c>
      <c r="D16" s="178" t="s">
        <v>387</v>
      </c>
      <c r="E16" s="108">
        <v>20000</v>
      </c>
      <c r="F16" s="108">
        <v>20000</v>
      </c>
      <c r="G16" s="163"/>
    </row>
    <row r="17" spans="1:7" ht="15.75">
      <c r="A17" s="106"/>
      <c r="B17" s="106"/>
      <c r="C17" s="218" t="s">
        <v>256</v>
      </c>
      <c r="D17" s="107" t="s">
        <v>192</v>
      </c>
      <c r="E17" s="108">
        <v>59000</v>
      </c>
      <c r="F17" s="108">
        <v>23654</v>
      </c>
      <c r="G17" s="163"/>
    </row>
    <row r="18" spans="1:7" ht="30" customHeight="1">
      <c r="A18" s="334" t="s">
        <v>136</v>
      </c>
      <c r="B18" s="335"/>
      <c r="C18" s="335"/>
      <c r="D18" s="312"/>
      <c r="E18" s="92">
        <f>E4</f>
        <v>500000</v>
      </c>
      <c r="F18" s="92">
        <f>F4</f>
        <v>71154</v>
      </c>
      <c r="G18" s="249">
        <f>F18/E18%</f>
        <v>14.2308</v>
      </c>
    </row>
  </sheetData>
  <sheetProtection/>
  <mergeCells count="2">
    <mergeCell ref="A2:G2"/>
    <mergeCell ref="A18:D18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17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5.625" style="95" customWidth="1"/>
    <col min="2" max="2" width="5.00390625" style="95" customWidth="1"/>
    <col min="3" max="3" width="51.125" style="95" customWidth="1"/>
    <col min="4" max="5" width="15.25390625" style="95" customWidth="1"/>
    <col min="6" max="6" width="16.25390625" style="95" customWidth="1"/>
    <col min="7" max="7" width="16.75390625" style="95" customWidth="1"/>
    <col min="8" max="16384" width="9.125" style="95" customWidth="1"/>
  </cols>
  <sheetData>
    <row r="1" spans="1:7" ht="30.75" customHeight="1">
      <c r="A1" s="1"/>
      <c r="B1" s="1"/>
      <c r="C1" s="1"/>
      <c r="D1" s="1"/>
      <c r="E1" s="1"/>
      <c r="F1" s="349" t="s">
        <v>322</v>
      </c>
      <c r="G1" s="349"/>
    </row>
    <row r="2" spans="1:7" ht="24.75" customHeight="1">
      <c r="A2" s="1"/>
      <c r="B2" s="1"/>
      <c r="C2" s="1"/>
      <c r="D2" s="1"/>
      <c r="E2" s="1"/>
      <c r="F2" s="1"/>
      <c r="G2" s="1"/>
    </row>
    <row r="3" spans="1:7" s="167" customFormat="1" ht="90.75" customHeight="1">
      <c r="A3" s="48"/>
      <c r="B3" s="48"/>
      <c r="C3" s="350" t="s">
        <v>396</v>
      </c>
      <c r="D3" s="350"/>
      <c r="E3" s="350"/>
      <c r="F3" s="350"/>
      <c r="G3" s="48"/>
    </row>
    <row r="4" spans="1:7" ht="18" customHeight="1">
      <c r="A4" s="1"/>
      <c r="B4" s="1"/>
      <c r="C4" s="1"/>
      <c r="D4" s="1"/>
      <c r="E4" s="1"/>
      <c r="F4" s="1"/>
      <c r="G4" s="1"/>
    </row>
    <row r="5" spans="1:7" ht="18" customHeight="1">
      <c r="A5" s="1"/>
      <c r="B5" s="1"/>
      <c r="C5" s="1"/>
      <c r="D5" s="1"/>
      <c r="E5" s="1"/>
      <c r="F5" s="1"/>
      <c r="G5" s="1"/>
    </row>
    <row r="6" spans="1:7" ht="30.75" customHeight="1">
      <c r="A6" s="341" t="s">
        <v>105</v>
      </c>
      <c r="B6" s="352" t="s">
        <v>4</v>
      </c>
      <c r="C6" s="353"/>
      <c r="D6" s="356" t="s">
        <v>323</v>
      </c>
      <c r="E6" s="356"/>
      <c r="F6" s="357" t="s">
        <v>108</v>
      </c>
      <c r="G6" s="357"/>
    </row>
    <row r="7" spans="1:7" ht="24.75" customHeight="1">
      <c r="A7" s="341"/>
      <c r="B7" s="354"/>
      <c r="C7" s="355"/>
      <c r="D7" s="6" t="s">
        <v>5</v>
      </c>
      <c r="E7" s="6" t="s">
        <v>6</v>
      </c>
      <c r="F7" s="6" t="s">
        <v>5</v>
      </c>
      <c r="G7" s="6" t="s">
        <v>6</v>
      </c>
    </row>
    <row r="8" spans="1:7" ht="31.5" customHeight="1">
      <c r="A8" s="47"/>
      <c r="B8" s="267">
        <v>1</v>
      </c>
      <c r="C8" s="88" t="s">
        <v>236</v>
      </c>
      <c r="D8" s="52">
        <v>3315000</v>
      </c>
      <c r="E8" s="52">
        <v>1470754</v>
      </c>
      <c r="F8" s="52">
        <v>3315000</v>
      </c>
      <c r="G8" s="52">
        <v>1365412</v>
      </c>
    </row>
    <row r="9" spans="1:7" ht="48.75" customHeight="1">
      <c r="A9" s="47"/>
      <c r="B9" s="267">
        <v>2</v>
      </c>
      <c r="C9" s="87" t="s">
        <v>188</v>
      </c>
      <c r="D9" s="52">
        <v>230000</v>
      </c>
      <c r="E9" s="52">
        <v>103931</v>
      </c>
      <c r="F9" s="52">
        <v>230000</v>
      </c>
      <c r="G9" s="52">
        <v>97532</v>
      </c>
    </row>
    <row r="10" spans="1:7" ht="28.5" customHeight="1">
      <c r="A10" s="46"/>
      <c r="B10" s="351" t="s">
        <v>136</v>
      </c>
      <c r="C10" s="351"/>
      <c r="D10" s="53">
        <f>D8+D9</f>
        <v>3545000</v>
      </c>
      <c r="E10" s="53">
        <f>E8+E9</f>
        <v>1574685</v>
      </c>
      <c r="F10" s="53">
        <f>F8+F9</f>
        <v>3545000</v>
      </c>
      <c r="G10" s="53">
        <f>G8+G9</f>
        <v>1462944</v>
      </c>
    </row>
    <row r="11" spans="2:7" ht="24.75" customHeight="1">
      <c r="B11" s="83"/>
      <c r="C11" s="83"/>
      <c r="D11" s="84"/>
      <c r="E11" s="84"/>
      <c r="F11" s="84"/>
      <c r="G11" s="84"/>
    </row>
    <row r="12" spans="2:7" ht="18.75" customHeight="1">
      <c r="B12" s="83"/>
      <c r="C12" s="83"/>
      <c r="D12" s="84"/>
      <c r="E12" s="84"/>
      <c r="F12" s="84"/>
      <c r="G12" s="84"/>
    </row>
    <row r="13" spans="2:7" ht="18.75" customHeight="1">
      <c r="B13" s="83"/>
      <c r="C13" s="83"/>
      <c r="D13" s="55"/>
      <c r="E13" s="55"/>
      <c r="F13" s="55"/>
      <c r="G13" s="55"/>
    </row>
    <row r="14" spans="2:7" ht="21.75" customHeight="1">
      <c r="B14" s="83"/>
      <c r="C14" s="83"/>
      <c r="D14" s="55"/>
      <c r="E14" s="55"/>
      <c r="F14" s="55"/>
      <c r="G14" s="55"/>
    </row>
    <row r="15" spans="2:7" ht="31.5" customHeight="1">
      <c r="B15" s="31"/>
      <c r="C15" s="89"/>
      <c r="D15" s="55"/>
      <c r="E15" s="55"/>
      <c r="F15" s="55"/>
      <c r="G15" s="55"/>
    </row>
    <row r="16" spans="2:7" s="86" customFormat="1" ht="24.75" customHeight="1">
      <c r="B16" s="85"/>
      <c r="C16" s="85"/>
      <c r="D16" s="84"/>
      <c r="E16" s="84"/>
      <c r="F16" s="84"/>
      <c r="G16" s="84"/>
    </row>
    <row r="17" spans="4:7" ht="15">
      <c r="D17" s="55"/>
      <c r="E17" s="55"/>
      <c r="F17" s="55"/>
      <c r="G17" s="55"/>
    </row>
  </sheetData>
  <sheetProtection/>
  <mergeCells count="7">
    <mergeCell ref="F1:G1"/>
    <mergeCell ref="C3:F3"/>
    <mergeCell ref="B10:C10"/>
    <mergeCell ref="A6:A7"/>
    <mergeCell ref="B6:C7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K31"/>
  <sheetViews>
    <sheetView zoomScalePageLayoutView="0" workbookViewId="0" topLeftCell="A18">
      <selection activeCell="G38" sqref="G38"/>
    </sheetView>
  </sheetViews>
  <sheetFormatPr defaultColWidth="9.00390625" defaultRowHeight="12.75"/>
  <cols>
    <col min="1" max="1" width="6.125" style="1" customWidth="1"/>
    <col min="2" max="2" width="9.00390625" style="1" customWidth="1"/>
    <col min="3" max="3" width="12.375" style="1" customWidth="1"/>
    <col min="4" max="4" width="10.75390625" style="1" customWidth="1"/>
    <col min="5" max="5" width="42.125" style="1" customWidth="1"/>
    <col min="6" max="6" width="18.00390625" style="1" customWidth="1"/>
    <col min="7" max="7" width="16.625" style="1" customWidth="1"/>
    <col min="8" max="8" width="11.625" style="22" customWidth="1"/>
    <col min="9" max="9" width="9.125" style="1" customWidth="1"/>
    <col min="10" max="10" width="19.375" style="1" customWidth="1"/>
    <col min="11" max="16384" width="9.125" style="1" customWidth="1"/>
  </cols>
  <sheetData>
    <row r="1" spans="7:8" ht="39" customHeight="1">
      <c r="G1" s="358" t="s">
        <v>231</v>
      </c>
      <c r="H1" s="359"/>
    </row>
    <row r="2" spans="1:6" ht="57.75" customHeight="1">
      <c r="A2"/>
      <c r="B2" s="271"/>
      <c r="C2" s="271"/>
      <c r="D2" s="361" t="s">
        <v>399</v>
      </c>
      <c r="E2" s="361"/>
      <c r="F2" s="361"/>
    </row>
    <row r="3" spans="1:6" ht="15.75">
      <c r="A3" s="271"/>
      <c r="B3" s="271"/>
      <c r="C3" s="271"/>
      <c r="D3" s="272"/>
      <c r="E3" s="273"/>
      <c r="F3" s="271"/>
    </row>
    <row r="4" spans="1:6" ht="15">
      <c r="A4" s="271"/>
      <c r="B4" s="271"/>
      <c r="C4" s="271"/>
      <c r="D4" s="271"/>
      <c r="E4" s="271"/>
      <c r="F4" s="271"/>
    </row>
    <row r="5" spans="1:8" s="97" customFormat="1" ht="28.5" customHeight="1">
      <c r="A5" s="274" t="s">
        <v>105</v>
      </c>
      <c r="B5" s="274" t="s">
        <v>300</v>
      </c>
      <c r="C5" s="274" t="s">
        <v>2</v>
      </c>
      <c r="D5" s="274" t="s">
        <v>324</v>
      </c>
      <c r="E5" s="274" t="s">
        <v>325</v>
      </c>
      <c r="F5" s="274" t="s">
        <v>5</v>
      </c>
      <c r="G5" s="111" t="s">
        <v>6</v>
      </c>
      <c r="H5" s="111" t="s">
        <v>7</v>
      </c>
    </row>
    <row r="6" spans="1:8" s="97" customFormat="1" ht="30">
      <c r="A6" s="275"/>
      <c r="B6" s="275"/>
      <c r="C6" s="275"/>
      <c r="D6" s="275"/>
      <c r="E6" s="276" t="s">
        <v>326</v>
      </c>
      <c r="F6" s="92">
        <f>F7</f>
        <v>13658928</v>
      </c>
      <c r="G6" s="92">
        <f>G7</f>
        <v>6302878</v>
      </c>
      <c r="H6" s="101">
        <f>G6/F6%</f>
        <v>46.14474869477312</v>
      </c>
    </row>
    <row r="7" spans="1:8" s="97" customFormat="1" ht="15.75">
      <c r="A7" s="277"/>
      <c r="B7" s="277"/>
      <c r="C7" s="277"/>
      <c r="D7" s="277"/>
      <c r="E7" s="278" t="s">
        <v>327</v>
      </c>
      <c r="F7" s="92">
        <f>F8+F9+F10+F11+F12+F13+F14</f>
        <v>13658928</v>
      </c>
      <c r="G7" s="92">
        <f>G8+G9+G10+G11+G12+G13+G14</f>
        <v>6302878</v>
      </c>
      <c r="H7" s="101">
        <f>G7/F7%</f>
        <v>46.14474869477312</v>
      </c>
    </row>
    <row r="8" spans="1:8" s="97" customFormat="1" ht="25.5">
      <c r="A8" s="277" t="s">
        <v>106</v>
      </c>
      <c r="B8" s="277">
        <v>600</v>
      </c>
      <c r="C8" s="277">
        <v>60014</v>
      </c>
      <c r="D8" s="277">
        <v>2310</v>
      </c>
      <c r="E8" s="279" t="s">
        <v>328</v>
      </c>
      <c r="F8" s="280">
        <v>300000</v>
      </c>
      <c r="G8" s="7">
        <v>84863</v>
      </c>
      <c r="H8" s="52"/>
    </row>
    <row r="9" spans="1:8" s="97" customFormat="1" ht="140.25">
      <c r="A9" s="277" t="s">
        <v>107</v>
      </c>
      <c r="B9" s="277">
        <v>750</v>
      </c>
      <c r="C9" s="277">
        <v>75020</v>
      </c>
      <c r="D9" s="277">
        <v>6617</v>
      </c>
      <c r="E9" s="279" t="s">
        <v>329</v>
      </c>
      <c r="F9" s="281">
        <v>443556</v>
      </c>
      <c r="G9" s="7"/>
      <c r="H9" s="52"/>
    </row>
    <row r="10" spans="1:8" s="97" customFormat="1" ht="15">
      <c r="A10" s="277" t="s">
        <v>330</v>
      </c>
      <c r="B10" s="277">
        <v>851</v>
      </c>
      <c r="C10" s="277">
        <v>85156</v>
      </c>
      <c r="D10" s="277">
        <v>2320</v>
      </c>
      <c r="E10" s="279" t="s">
        <v>331</v>
      </c>
      <c r="F10" s="281">
        <v>10745000</v>
      </c>
      <c r="G10" s="7">
        <v>5250000</v>
      </c>
      <c r="H10" s="52"/>
    </row>
    <row r="11" spans="1:8" s="97" customFormat="1" ht="25.5">
      <c r="A11" s="277" t="s">
        <v>332</v>
      </c>
      <c r="B11" s="277">
        <v>852</v>
      </c>
      <c r="C11" s="277">
        <v>85201</v>
      </c>
      <c r="D11" s="277">
        <v>2320</v>
      </c>
      <c r="E11" s="279" t="s">
        <v>333</v>
      </c>
      <c r="F11" s="281">
        <v>409764</v>
      </c>
      <c r="G11" s="7">
        <v>204321</v>
      </c>
      <c r="H11" s="52"/>
    </row>
    <row r="12" spans="1:8" s="97" customFormat="1" ht="25.5">
      <c r="A12" s="277" t="s">
        <v>334</v>
      </c>
      <c r="B12" s="277">
        <v>852</v>
      </c>
      <c r="C12" s="277">
        <v>85204</v>
      </c>
      <c r="D12" s="277">
        <v>2320</v>
      </c>
      <c r="E12" s="279" t="s">
        <v>335</v>
      </c>
      <c r="F12" s="281">
        <v>230000</v>
      </c>
      <c r="G12" s="7">
        <v>77268</v>
      </c>
      <c r="H12" s="52"/>
    </row>
    <row r="13" spans="1:8" s="97" customFormat="1" ht="15">
      <c r="A13" s="277" t="s">
        <v>336</v>
      </c>
      <c r="B13" s="277">
        <v>853</v>
      </c>
      <c r="C13" s="277">
        <v>85311</v>
      </c>
      <c r="D13" s="277">
        <v>2320</v>
      </c>
      <c r="E13" s="279" t="s">
        <v>337</v>
      </c>
      <c r="F13" s="281">
        <v>21372</v>
      </c>
      <c r="G13" s="7">
        <v>411</v>
      </c>
      <c r="H13" s="52"/>
    </row>
    <row r="14" spans="1:8" s="97" customFormat="1" ht="15">
      <c r="A14" s="277" t="s">
        <v>338</v>
      </c>
      <c r="B14" s="277">
        <v>853</v>
      </c>
      <c r="C14" s="277">
        <v>85333</v>
      </c>
      <c r="D14" s="277">
        <v>2320</v>
      </c>
      <c r="E14" s="279" t="s">
        <v>339</v>
      </c>
      <c r="F14" s="281">
        <v>1509236</v>
      </c>
      <c r="G14" s="7">
        <v>686015</v>
      </c>
      <c r="H14" s="52"/>
    </row>
    <row r="15" spans="1:11" s="97" customFormat="1" ht="30">
      <c r="A15" s="275"/>
      <c r="B15" s="275"/>
      <c r="C15" s="275"/>
      <c r="D15" s="275"/>
      <c r="E15" s="276" t="s">
        <v>340</v>
      </c>
      <c r="F15" s="282">
        <f>F16+F23</f>
        <v>7938596</v>
      </c>
      <c r="G15" s="282">
        <f>G16+G23</f>
        <v>3743882</v>
      </c>
      <c r="H15" s="101">
        <f>G15/F15%</f>
        <v>47.16050545965558</v>
      </c>
      <c r="J15" s="89"/>
      <c r="K15" s="89"/>
    </row>
    <row r="16" spans="1:11" s="97" customFormat="1" ht="29.25" customHeight="1">
      <c r="A16" s="277"/>
      <c r="B16" s="277"/>
      <c r="C16" s="277"/>
      <c r="D16" s="277"/>
      <c r="E16" s="278" t="s">
        <v>341</v>
      </c>
      <c r="F16" s="283">
        <f>F17+F18+F19+F20+F21+F22</f>
        <v>5710355</v>
      </c>
      <c r="G16" s="283">
        <f>G17+G18+G19+G20+G21+G22</f>
        <v>2738018</v>
      </c>
      <c r="H16" s="101">
        <f>G16/F16%</f>
        <v>47.94829743509817</v>
      </c>
      <c r="J16" s="89"/>
      <c r="K16" s="89"/>
    </row>
    <row r="17" spans="1:11" s="97" customFormat="1" ht="51">
      <c r="A17" s="277" t="s">
        <v>106</v>
      </c>
      <c r="B17" s="277">
        <v>801</v>
      </c>
      <c r="C17" s="277">
        <v>80102</v>
      </c>
      <c r="D17" s="277">
        <v>2540</v>
      </c>
      <c r="E17" s="279" t="s">
        <v>342</v>
      </c>
      <c r="F17" s="280">
        <v>2160366</v>
      </c>
      <c r="G17" s="7">
        <v>1033628</v>
      </c>
      <c r="H17" s="52"/>
      <c r="J17" s="285"/>
      <c r="K17" s="89"/>
    </row>
    <row r="18" spans="1:11" s="97" customFormat="1" ht="51">
      <c r="A18" s="277" t="s">
        <v>107</v>
      </c>
      <c r="B18" s="277">
        <v>801</v>
      </c>
      <c r="C18" s="277">
        <v>80111</v>
      </c>
      <c r="D18" s="277">
        <v>2540</v>
      </c>
      <c r="E18" s="279" t="s">
        <v>342</v>
      </c>
      <c r="F18" s="281">
        <v>367601</v>
      </c>
      <c r="G18" s="7">
        <v>167106</v>
      </c>
      <c r="H18" s="52"/>
      <c r="J18" s="286"/>
      <c r="K18" s="89"/>
    </row>
    <row r="19" spans="1:11" s="97" customFormat="1" ht="25.5">
      <c r="A19" s="277" t="s">
        <v>330</v>
      </c>
      <c r="B19" s="277">
        <v>853</v>
      </c>
      <c r="C19" s="277">
        <v>85311</v>
      </c>
      <c r="D19" s="277">
        <v>2580</v>
      </c>
      <c r="E19" s="279" t="s">
        <v>343</v>
      </c>
      <c r="F19" s="281">
        <v>49320</v>
      </c>
      <c r="G19" s="7">
        <v>24660</v>
      </c>
      <c r="H19" s="52"/>
      <c r="J19" s="286"/>
      <c r="K19" s="89"/>
    </row>
    <row r="20" spans="1:11" s="97" customFormat="1" ht="51">
      <c r="A20" s="277" t="s">
        <v>332</v>
      </c>
      <c r="B20" s="277">
        <v>854</v>
      </c>
      <c r="C20" s="277">
        <v>85403</v>
      </c>
      <c r="D20" s="277">
        <v>2540</v>
      </c>
      <c r="E20" s="279" t="s">
        <v>342</v>
      </c>
      <c r="F20" s="280">
        <v>1000273</v>
      </c>
      <c r="G20" s="7">
        <v>490178</v>
      </c>
      <c r="H20" s="52"/>
      <c r="J20" s="285"/>
      <c r="K20" s="89"/>
    </row>
    <row r="21" spans="1:11" s="97" customFormat="1" ht="38.25">
      <c r="A21" s="277" t="s">
        <v>334</v>
      </c>
      <c r="B21" s="277">
        <v>854</v>
      </c>
      <c r="C21" s="277">
        <v>85403</v>
      </c>
      <c r="D21" s="277">
        <v>2540</v>
      </c>
      <c r="E21" s="279" t="s">
        <v>187</v>
      </c>
      <c r="F21" s="280">
        <v>2052002</v>
      </c>
      <c r="G21" s="7">
        <v>1010838</v>
      </c>
      <c r="H21" s="52"/>
      <c r="J21" s="285"/>
      <c r="K21" s="89"/>
    </row>
    <row r="22" spans="1:11" s="97" customFormat="1" ht="38.25">
      <c r="A22" s="277" t="s">
        <v>336</v>
      </c>
      <c r="B22" s="277">
        <v>854</v>
      </c>
      <c r="C22" s="277">
        <v>85406</v>
      </c>
      <c r="D22" s="277">
        <v>2540</v>
      </c>
      <c r="E22" s="279" t="s">
        <v>397</v>
      </c>
      <c r="F22" s="280">
        <v>80793</v>
      </c>
      <c r="G22" s="7">
        <v>11608</v>
      </c>
      <c r="H22" s="52"/>
      <c r="J22" s="285"/>
      <c r="K22" s="89"/>
    </row>
    <row r="23" spans="1:8" s="97" customFormat="1" ht="15.75">
      <c r="A23" s="277"/>
      <c r="B23" s="277"/>
      <c r="C23" s="277"/>
      <c r="D23" s="277"/>
      <c r="E23" s="278" t="s">
        <v>344</v>
      </c>
      <c r="F23" s="92">
        <f>SUM(F24:F28)</f>
        <v>2228241</v>
      </c>
      <c r="G23" s="92">
        <f>SUM(G24:G28)</f>
        <v>1005864</v>
      </c>
      <c r="H23" s="101">
        <f>G23/F23%</f>
        <v>45.14161618963119</v>
      </c>
    </row>
    <row r="24" spans="1:8" s="97" customFormat="1" ht="38.25">
      <c r="A24" s="277" t="s">
        <v>106</v>
      </c>
      <c r="B24" s="277">
        <v>852</v>
      </c>
      <c r="C24" s="277">
        <v>85201</v>
      </c>
      <c r="D24" s="277">
        <v>2830</v>
      </c>
      <c r="E24" s="279" t="s">
        <v>345</v>
      </c>
      <c r="F24" s="280">
        <v>2065695</v>
      </c>
      <c r="G24" s="7">
        <v>905321</v>
      </c>
      <c r="H24" s="52"/>
    </row>
    <row r="25" spans="1:8" s="97" customFormat="1" ht="38.25">
      <c r="A25" s="277" t="s">
        <v>107</v>
      </c>
      <c r="B25" s="277">
        <v>852</v>
      </c>
      <c r="C25" s="277">
        <v>85220</v>
      </c>
      <c r="D25" s="277">
        <v>2830</v>
      </c>
      <c r="E25" s="279" t="s">
        <v>346</v>
      </c>
      <c r="F25" s="280">
        <v>6796</v>
      </c>
      <c r="G25" s="7">
        <v>1837</v>
      </c>
      <c r="H25" s="52"/>
    </row>
    <row r="26" spans="1:8" s="97" customFormat="1" ht="67.5" customHeight="1">
      <c r="A26" s="277" t="s">
        <v>330</v>
      </c>
      <c r="B26" s="277">
        <v>900</v>
      </c>
      <c r="C26" s="277">
        <v>90095</v>
      </c>
      <c r="D26" s="277">
        <v>2360</v>
      </c>
      <c r="E26" s="279" t="s">
        <v>398</v>
      </c>
      <c r="F26" s="280">
        <v>20000</v>
      </c>
      <c r="G26" s="7">
        <v>20000</v>
      </c>
      <c r="H26" s="52"/>
    </row>
    <row r="27" spans="1:8" s="97" customFormat="1" ht="51">
      <c r="A27" s="277" t="s">
        <v>332</v>
      </c>
      <c r="B27" s="277">
        <v>921</v>
      </c>
      <c r="C27" s="277">
        <v>92105</v>
      </c>
      <c r="D27" s="277">
        <v>2360</v>
      </c>
      <c r="E27" s="279" t="s">
        <v>347</v>
      </c>
      <c r="F27" s="280">
        <v>75000</v>
      </c>
      <c r="G27" s="7">
        <v>30978</v>
      </c>
      <c r="H27" s="52"/>
    </row>
    <row r="28" spans="1:8" s="97" customFormat="1" ht="54.75" customHeight="1">
      <c r="A28" s="277" t="s">
        <v>334</v>
      </c>
      <c r="B28" s="277">
        <v>926</v>
      </c>
      <c r="C28" s="277">
        <v>92605</v>
      </c>
      <c r="D28" s="277">
        <v>2360</v>
      </c>
      <c r="E28" s="279" t="s">
        <v>348</v>
      </c>
      <c r="F28" s="280">
        <v>60750</v>
      </c>
      <c r="G28" s="7">
        <v>47728</v>
      </c>
      <c r="H28" s="52"/>
    </row>
    <row r="29" spans="1:8" s="97" customFormat="1" ht="27.75" customHeight="1">
      <c r="A29" s="360" t="s">
        <v>136</v>
      </c>
      <c r="B29" s="360"/>
      <c r="C29" s="360"/>
      <c r="D29" s="360"/>
      <c r="E29" s="360"/>
      <c r="F29" s="282">
        <f>F6+F15</f>
        <v>21597524</v>
      </c>
      <c r="G29" s="282">
        <f>G6+G15</f>
        <v>10046760</v>
      </c>
      <c r="H29" s="101">
        <f>G29/F29%</f>
        <v>46.518110131513225</v>
      </c>
    </row>
    <row r="30" spans="1:6" ht="15.75">
      <c r="A30" s="270"/>
      <c r="B30"/>
      <c r="C30"/>
      <c r="D30"/>
      <c r="E30" s="150"/>
      <c r="F30" s="284"/>
    </row>
    <row r="31" spans="5:6" ht="15">
      <c r="E31" s="49"/>
      <c r="F31" s="49"/>
    </row>
  </sheetData>
  <sheetProtection/>
  <mergeCells count="3">
    <mergeCell ref="G1:H1"/>
    <mergeCell ref="A29:E29"/>
    <mergeCell ref="D2:F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H4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J43" sqref="J43"/>
    </sheetView>
  </sheetViews>
  <sheetFormatPr defaultColWidth="9.00390625" defaultRowHeight="12.75"/>
  <cols>
    <col min="1" max="1" width="7.875" style="152" customWidth="1"/>
    <col min="2" max="2" width="9.125" style="152" customWidth="1"/>
    <col min="3" max="3" width="12.75390625" style="258" customWidth="1"/>
    <col min="4" max="4" width="31.875" style="152" customWidth="1"/>
    <col min="5" max="5" width="20.375" style="152" customWidth="1"/>
    <col min="6" max="6" width="21.125" style="152" customWidth="1"/>
    <col min="7" max="7" width="12.875" style="152" customWidth="1"/>
    <col min="8" max="16384" width="9.125" style="152" customWidth="1"/>
  </cols>
  <sheetData>
    <row r="1" spans="1:7" ht="29.25" customHeight="1">
      <c r="A1" s="151"/>
      <c r="E1" s="153"/>
      <c r="F1" s="362" t="s">
        <v>372</v>
      </c>
      <c r="G1" s="362"/>
    </row>
    <row r="2" spans="1:7" ht="46.5" customHeight="1" thickBot="1">
      <c r="A2" s="363" t="s">
        <v>395</v>
      </c>
      <c r="B2" s="363"/>
      <c r="C2" s="363"/>
      <c r="D2" s="363"/>
      <c r="E2" s="363"/>
      <c r="F2" s="363"/>
      <c r="G2" s="363"/>
    </row>
    <row r="3" spans="1:7" ht="16.5" thickBot="1">
      <c r="A3" s="254" t="s">
        <v>1</v>
      </c>
      <c r="B3" s="171" t="s">
        <v>2</v>
      </c>
      <c r="C3" s="259" t="s">
        <v>3</v>
      </c>
      <c r="D3" s="171" t="s">
        <v>4</v>
      </c>
      <c r="E3" s="255" t="s">
        <v>5</v>
      </c>
      <c r="F3" s="256" t="s">
        <v>6</v>
      </c>
      <c r="G3" s="252" t="s">
        <v>7</v>
      </c>
    </row>
    <row r="4" spans="1:7" s="153" customFormat="1" ht="27.75" customHeight="1">
      <c r="A4" s="102" t="s">
        <v>8</v>
      </c>
      <c r="B4" s="103"/>
      <c r="C4" s="260"/>
      <c r="D4" s="257" t="s">
        <v>10</v>
      </c>
      <c r="E4" s="253">
        <f>E5</f>
        <v>10000</v>
      </c>
      <c r="F4" s="253">
        <f>F5</f>
        <v>0</v>
      </c>
      <c r="G4" s="104">
        <f>F4/E4%</f>
        <v>0</v>
      </c>
    </row>
    <row r="5" spans="1:7" ht="50.25" customHeight="1">
      <c r="A5" s="154"/>
      <c r="B5" s="155" t="s">
        <v>9</v>
      </c>
      <c r="C5" s="261"/>
      <c r="D5" s="156" t="s">
        <v>141</v>
      </c>
      <c r="E5" s="157">
        <f>E6</f>
        <v>10000</v>
      </c>
      <c r="F5" s="157"/>
      <c r="G5" s="104"/>
    </row>
    <row r="6" spans="1:7" ht="17.25" customHeight="1">
      <c r="A6" s="106"/>
      <c r="B6" s="106"/>
      <c r="C6" s="262">
        <v>4300</v>
      </c>
      <c r="D6" s="107" t="s">
        <v>192</v>
      </c>
      <c r="E6" s="108">
        <v>10000</v>
      </c>
      <c r="F6" s="108">
        <v>0</v>
      </c>
      <c r="G6" s="158"/>
    </row>
    <row r="7" spans="1:7" ht="15" hidden="1">
      <c r="A7" s="159"/>
      <c r="B7" s="159"/>
      <c r="C7" s="263"/>
      <c r="D7" s="107"/>
      <c r="E7" s="108"/>
      <c r="F7" s="108"/>
      <c r="G7" s="158"/>
    </row>
    <row r="8" spans="1:7" ht="33" customHeight="1">
      <c r="A8" s="115" t="s">
        <v>11</v>
      </c>
      <c r="B8" s="115"/>
      <c r="C8" s="264"/>
      <c r="D8" s="119" t="s">
        <v>13</v>
      </c>
      <c r="E8" s="118">
        <f>E9</f>
        <v>180754</v>
      </c>
      <c r="F8" s="118">
        <f>F9</f>
        <v>62405</v>
      </c>
      <c r="G8" s="104">
        <f>F8/E8%</f>
        <v>34.52482379366432</v>
      </c>
    </row>
    <row r="9" spans="1:7" ht="40.5" customHeight="1">
      <c r="A9" s="106"/>
      <c r="B9" s="106" t="s">
        <v>12</v>
      </c>
      <c r="C9" s="263"/>
      <c r="D9" s="107" t="s">
        <v>14</v>
      </c>
      <c r="E9" s="108">
        <f>E11+E10</f>
        <v>180754</v>
      </c>
      <c r="F9" s="108">
        <f>F11+F10</f>
        <v>62405</v>
      </c>
      <c r="G9" s="104"/>
    </row>
    <row r="10" spans="1:7" ht="40.5" customHeight="1">
      <c r="A10" s="106"/>
      <c r="B10" s="106"/>
      <c r="C10" s="263">
        <v>3030</v>
      </c>
      <c r="D10" s="107" t="s">
        <v>271</v>
      </c>
      <c r="E10" s="108">
        <v>30580</v>
      </c>
      <c r="F10" s="108">
        <v>30580</v>
      </c>
      <c r="G10" s="104"/>
    </row>
    <row r="11" spans="1:7" ht="29.25" customHeight="1">
      <c r="A11" s="106"/>
      <c r="B11" s="106"/>
      <c r="C11" s="262" t="s">
        <v>302</v>
      </c>
      <c r="D11" s="107" t="s">
        <v>192</v>
      </c>
      <c r="E11" s="108">
        <v>150174</v>
      </c>
      <c r="F11" s="108">
        <v>31825</v>
      </c>
      <c r="G11" s="158"/>
    </row>
    <row r="12" spans="1:7" ht="32.25" customHeight="1">
      <c r="A12" s="115" t="s">
        <v>15</v>
      </c>
      <c r="B12" s="115"/>
      <c r="C12" s="264"/>
      <c r="D12" s="119" t="s">
        <v>16</v>
      </c>
      <c r="E12" s="118">
        <f>E13+E18+E20+E22</f>
        <v>701375</v>
      </c>
      <c r="F12" s="118">
        <f>F13+F18+F20+F22</f>
        <v>328466</v>
      </c>
      <c r="G12" s="104">
        <f>F12/E12%</f>
        <v>46.831723400463375</v>
      </c>
    </row>
    <row r="13" spans="1:7" ht="42.75" customHeight="1">
      <c r="A13" s="115"/>
      <c r="B13" s="106" t="s">
        <v>142</v>
      </c>
      <c r="C13" s="263"/>
      <c r="D13" s="107" t="s">
        <v>222</v>
      </c>
      <c r="E13" s="108">
        <f>E14+E15+E17</f>
        <v>240000</v>
      </c>
      <c r="F13" s="108">
        <f>F14+F15+F17</f>
        <v>120000</v>
      </c>
      <c r="G13" s="104"/>
    </row>
    <row r="14" spans="1:7" ht="46.5" customHeight="1" hidden="1">
      <c r="A14" s="115"/>
      <c r="B14" s="106"/>
      <c r="C14" s="263"/>
      <c r="D14" s="107"/>
      <c r="E14" s="108"/>
      <c r="F14" s="108"/>
      <c r="G14" s="104"/>
    </row>
    <row r="15" spans="1:7" ht="30.75" customHeight="1">
      <c r="A15" s="106"/>
      <c r="B15" s="106"/>
      <c r="C15" s="263">
        <v>4010</v>
      </c>
      <c r="D15" s="107" t="s">
        <v>189</v>
      </c>
      <c r="E15" s="108">
        <v>204000</v>
      </c>
      <c r="F15" s="108">
        <v>102000</v>
      </c>
      <c r="G15" s="158"/>
    </row>
    <row r="16" spans="1:7" ht="15" hidden="1">
      <c r="A16" s="106"/>
      <c r="B16" s="106"/>
      <c r="C16" s="263"/>
      <c r="D16" s="107"/>
      <c r="E16" s="108"/>
      <c r="F16" s="108"/>
      <c r="G16" s="158"/>
    </row>
    <row r="17" spans="1:7" ht="29.25" customHeight="1">
      <c r="A17" s="106"/>
      <c r="B17" s="106"/>
      <c r="C17" s="262" t="s">
        <v>257</v>
      </c>
      <c r="D17" s="107" t="s">
        <v>191</v>
      </c>
      <c r="E17" s="108">
        <v>36000</v>
      </c>
      <c r="F17" s="108">
        <v>18000</v>
      </c>
      <c r="G17" s="158"/>
    </row>
    <row r="18" spans="1:7" ht="48.75" customHeight="1">
      <c r="A18" s="106"/>
      <c r="B18" s="106" t="s">
        <v>17</v>
      </c>
      <c r="C18" s="263"/>
      <c r="D18" s="107" t="s">
        <v>223</v>
      </c>
      <c r="E18" s="108">
        <f>E19</f>
        <v>56500</v>
      </c>
      <c r="F18" s="108">
        <f>F19</f>
        <v>1476</v>
      </c>
      <c r="G18" s="158"/>
    </row>
    <row r="19" spans="1:7" ht="23.25" customHeight="1">
      <c r="A19" s="106"/>
      <c r="B19" s="106"/>
      <c r="C19" s="262">
        <v>4300</v>
      </c>
      <c r="D19" s="107" t="s">
        <v>192</v>
      </c>
      <c r="E19" s="108">
        <v>56500</v>
      </c>
      <c r="F19" s="108">
        <v>1476</v>
      </c>
      <c r="G19" s="158"/>
    </row>
    <row r="20" spans="1:7" ht="34.5" customHeight="1">
      <c r="A20" s="106"/>
      <c r="B20" s="106" t="s">
        <v>19</v>
      </c>
      <c r="C20" s="262"/>
      <c r="D20" s="28" t="s">
        <v>20</v>
      </c>
      <c r="E20" s="108">
        <f>E21</f>
        <v>20000</v>
      </c>
      <c r="F20" s="108">
        <f>F21</f>
        <v>0</v>
      </c>
      <c r="G20" s="158"/>
    </row>
    <row r="21" spans="1:7" ht="23.25" customHeight="1">
      <c r="A21" s="106"/>
      <c r="B21" s="106"/>
      <c r="C21" s="262">
        <v>4300</v>
      </c>
      <c r="D21" s="107" t="s">
        <v>192</v>
      </c>
      <c r="E21" s="108">
        <v>20000</v>
      </c>
      <c r="F21" s="108"/>
      <c r="G21" s="158"/>
    </row>
    <row r="22" spans="1:7" ht="24" customHeight="1">
      <c r="A22" s="115"/>
      <c r="B22" s="106" t="s">
        <v>21</v>
      </c>
      <c r="C22" s="263"/>
      <c r="D22" s="107" t="s">
        <v>22</v>
      </c>
      <c r="E22" s="108">
        <f>E23+E24+E25+E26</f>
        <v>384875</v>
      </c>
      <c r="F22" s="108">
        <f>F23+F24+F25+F26</f>
        <v>206990</v>
      </c>
      <c r="G22" s="158"/>
    </row>
    <row r="23" spans="1:7" ht="33" customHeight="1">
      <c r="A23" s="106"/>
      <c r="B23" s="106"/>
      <c r="C23" s="217" t="s">
        <v>203</v>
      </c>
      <c r="D23" s="107" t="s">
        <v>189</v>
      </c>
      <c r="E23" s="108">
        <v>300029</v>
      </c>
      <c r="F23" s="108">
        <v>155681</v>
      </c>
      <c r="G23" s="176"/>
    </row>
    <row r="24" spans="1:7" ht="41.25" customHeight="1">
      <c r="A24" s="106"/>
      <c r="B24" s="106"/>
      <c r="C24" s="217" t="s">
        <v>200</v>
      </c>
      <c r="D24" s="107" t="s">
        <v>201</v>
      </c>
      <c r="E24" s="108">
        <v>24621</v>
      </c>
      <c r="F24" s="108">
        <v>24621</v>
      </c>
      <c r="G24" s="176"/>
    </row>
    <row r="25" spans="1:7" ht="26.25" customHeight="1">
      <c r="A25" s="106"/>
      <c r="B25" s="106"/>
      <c r="C25" s="217" t="s">
        <v>257</v>
      </c>
      <c r="D25" s="107" t="s">
        <v>191</v>
      </c>
      <c r="E25" s="108">
        <v>58284</v>
      </c>
      <c r="F25" s="108">
        <v>26484</v>
      </c>
      <c r="G25" s="176"/>
    </row>
    <row r="26" spans="1:7" ht="16.5" customHeight="1">
      <c r="A26" s="106"/>
      <c r="B26" s="106"/>
      <c r="C26" s="218">
        <v>4210</v>
      </c>
      <c r="D26" s="177" t="s">
        <v>192</v>
      </c>
      <c r="E26" s="108">
        <v>1941</v>
      </c>
      <c r="F26" s="108">
        <v>204</v>
      </c>
      <c r="G26" s="176"/>
    </row>
    <row r="27" spans="1:7" ht="21.75" customHeight="1">
      <c r="A27" s="126" t="s">
        <v>23</v>
      </c>
      <c r="B27" s="126"/>
      <c r="C27" s="266"/>
      <c r="D27" s="128" t="s">
        <v>24</v>
      </c>
      <c r="E27" s="161">
        <f>E28+E32</f>
        <v>259423</v>
      </c>
      <c r="F27" s="161">
        <f>F28+F32</f>
        <v>155027</v>
      </c>
      <c r="G27" s="104">
        <f>F27/E27%</f>
        <v>59.7583868816566</v>
      </c>
    </row>
    <row r="28" spans="1:7" ht="24.75" customHeight="1">
      <c r="A28" s="123"/>
      <c r="B28" s="123" t="s">
        <v>25</v>
      </c>
      <c r="C28" s="265"/>
      <c r="D28" s="125" t="s">
        <v>86</v>
      </c>
      <c r="E28" s="129">
        <f>E29+E30+E31</f>
        <v>216423</v>
      </c>
      <c r="F28" s="129">
        <f>F29+F30+F31</f>
        <v>113398</v>
      </c>
      <c r="G28" s="158"/>
    </row>
    <row r="29" spans="1:7" ht="23.25" customHeight="1">
      <c r="A29" s="106"/>
      <c r="B29" s="106"/>
      <c r="C29" s="217" t="s">
        <v>233</v>
      </c>
      <c r="D29" s="107" t="s">
        <v>189</v>
      </c>
      <c r="E29" s="108">
        <v>168204</v>
      </c>
      <c r="F29" s="108">
        <v>81893</v>
      </c>
      <c r="G29" s="176"/>
    </row>
    <row r="30" spans="1:7" ht="29.25" customHeight="1">
      <c r="A30" s="106"/>
      <c r="B30" s="106"/>
      <c r="C30" s="217" t="s">
        <v>200</v>
      </c>
      <c r="D30" s="107" t="s">
        <v>201</v>
      </c>
      <c r="E30" s="108">
        <v>15680</v>
      </c>
      <c r="F30" s="108">
        <v>15680</v>
      </c>
      <c r="G30" s="176"/>
    </row>
    <row r="31" spans="1:7" ht="31.5" customHeight="1">
      <c r="A31" s="106"/>
      <c r="B31" s="106"/>
      <c r="C31" s="217" t="s">
        <v>202</v>
      </c>
      <c r="D31" s="107" t="s">
        <v>191</v>
      </c>
      <c r="E31" s="108">
        <v>32539</v>
      </c>
      <c r="F31" s="108">
        <v>15825</v>
      </c>
      <c r="G31" s="176"/>
    </row>
    <row r="32" spans="1:7" ht="21.75" customHeight="1">
      <c r="A32" s="106"/>
      <c r="B32" s="106" t="s">
        <v>27</v>
      </c>
      <c r="C32" s="262"/>
      <c r="D32" s="107" t="s">
        <v>28</v>
      </c>
      <c r="E32" s="108">
        <f>E33+E34+E35</f>
        <v>43000</v>
      </c>
      <c r="F32" s="108">
        <f>F33+F34+F35</f>
        <v>41629</v>
      </c>
      <c r="G32" s="162"/>
    </row>
    <row r="33" spans="1:7" ht="33.75" customHeight="1">
      <c r="A33" s="106"/>
      <c r="B33" s="106"/>
      <c r="C33" s="217" t="s">
        <v>202</v>
      </c>
      <c r="D33" s="107" t="s">
        <v>191</v>
      </c>
      <c r="E33" s="108">
        <v>2700</v>
      </c>
      <c r="F33" s="108">
        <v>2216</v>
      </c>
      <c r="G33" s="176"/>
    </row>
    <row r="34" spans="1:7" ht="24" customHeight="1">
      <c r="A34" s="106"/>
      <c r="B34" s="106"/>
      <c r="C34" s="213">
        <v>4170</v>
      </c>
      <c r="D34" s="107" t="s">
        <v>150</v>
      </c>
      <c r="E34" s="108">
        <v>22080</v>
      </c>
      <c r="F34" s="108">
        <v>22080</v>
      </c>
      <c r="G34" s="176"/>
    </row>
    <row r="35" spans="1:7" ht="33" customHeight="1">
      <c r="A35" s="106"/>
      <c r="B35" s="106"/>
      <c r="C35" s="218" t="s">
        <v>407</v>
      </c>
      <c r="D35" s="177" t="s">
        <v>192</v>
      </c>
      <c r="E35" s="108">
        <v>18220</v>
      </c>
      <c r="F35" s="108">
        <v>17333</v>
      </c>
      <c r="G35" s="176"/>
    </row>
    <row r="36" spans="1:7" ht="23.25" customHeight="1">
      <c r="A36" s="115" t="s">
        <v>110</v>
      </c>
      <c r="B36" s="115"/>
      <c r="C36" s="264"/>
      <c r="D36" s="119" t="s">
        <v>111</v>
      </c>
      <c r="E36" s="118">
        <f>E37</f>
        <v>1000</v>
      </c>
      <c r="F36" s="118">
        <f>F37</f>
        <v>0</v>
      </c>
      <c r="G36" s="163">
        <f>F36/E36%</f>
        <v>0</v>
      </c>
    </row>
    <row r="37" spans="1:7" ht="27" customHeight="1">
      <c r="A37" s="106"/>
      <c r="B37" s="106" t="s">
        <v>112</v>
      </c>
      <c r="C37" s="262"/>
      <c r="D37" s="107" t="s">
        <v>113</v>
      </c>
      <c r="E37" s="108">
        <f>E38</f>
        <v>1000</v>
      </c>
      <c r="F37" s="108">
        <f>F38</f>
        <v>0</v>
      </c>
      <c r="G37" s="162"/>
    </row>
    <row r="38" spans="1:7" ht="16.5" customHeight="1">
      <c r="A38" s="123"/>
      <c r="B38" s="123"/>
      <c r="C38" s="265">
        <v>4210</v>
      </c>
      <c r="D38" s="125" t="s">
        <v>192</v>
      </c>
      <c r="E38" s="129">
        <v>1000</v>
      </c>
      <c r="F38" s="129"/>
      <c r="G38" s="158"/>
    </row>
    <row r="39" spans="1:7" ht="36.75" customHeight="1">
      <c r="A39" s="115" t="s">
        <v>114</v>
      </c>
      <c r="B39" s="115"/>
      <c r="C39" s="264"/>
      <c r="D39" s="119" t="s">
        <v>115</v>
      </c>
      <c r="E39" s="118">
        <f>E40</f>
        <v>3000</v>
      </c>
      <c r="F39" s="118">
        <f>F40</f>
        <v>0</v>
      </c>
      <c r="G39" s="163">
        <f>F39/E39%</f>
        <v>0</v>
      </c>
    </row>
    <row r="40" spans="1:7" ht="18.75" customHeight="1">
      <c r="A40" s="106"/>
      <c r="B40" s="106" t="s">
        <v>210</v>
      </c>
      <c r="C40" s="262"/>
      <c r="D40" s="107" t="s">
        <v>211</v>
      </c>
      <c r="E40" s="108">
        <f>E41</f>
        <v>3000</v>
      </c>
      <c r="F40" s="108">
        <f>F41</f>
        <v>0</v>
      </c>
      <c r="G40" s="162"/>
    </row>
    <row r="41" spans="1:7" ht="21" customHeight="1">
      <c r="A41" s="106"/>
      <c r="B41" s="106"/>
      <c r="C41" s="262">
        <v>4210</v>
      </c>
      <c r="D41" s="107" t="s">
        <v>192</v>
      </c>
      <c r="E41" s="108">
        <v>3000</v>
      </c>
      <c r="F41" s="108"/>
      <c r="G41" s="162"/>
    </row>
    <row r="42" spans="1:7" ht="27.75" customHeight="1">
      <c r="A42" s="115" t="s">
        <v>29</v>
      </c>
      <c r="B42" s="115"/>
      <c r="C42" s="264"/>
      <c r="D42" s="119" t="s">
        <v>30</v>
      </c>
      <c r="E42" s="118">
        <f>E43</f>
        <v>10811415</v>
      </c>
      <c r="F42" s="118">
        <f>F43</f>
        <v>5276723</v>
      </c>
      <c r="G42" s="163">
        <f>F42/E42%</f>
        <v>48.80696005102015</v>
      </c>
    </row>
    <row r="43" spans="1:7" ht="63" customHeight="1">
      <c r="A43" s="123"/>
      <c r="B43" s="123" t="s">
        <v>31</v>
      </c>
      <c r="C43" s="265"/>
      <c r="D43" s="125" t="s">
        <v>224</v>
      </c>
      <c r="E43" s="129">
        <f>E44+E45</f>
        <v>10811415</v>
      </c>
      <c r="F43" s="129">
        <f>F44+F45</f>
        <v>5276723</v>
      </c>
      <c r="G43" s="158"/>
    </row>
    <row r="44" spans="1:7" ht="93" customHeight="1">
      <c r="A44" s="106"/>
      <c r="B44" s="106"/>
      <c r="C44" s="213">
        <v>2320</v>
      </c>
      <c r="D44" s="179" t="s">
        <v>197</v>
      </c>
      <c r="E44" s="108">
        <v>10745000</v>
      </c>
      <c r="F44" s="108">
        <v>5250000</v>
      </c>
      <c r="G44" s="176"/>
    </row>
    <row r="45" spans="1:7" ht="24" customHeight="1" thickBot="1">
      <c r="A45" s="106"/>
      <c r="B45" s="106"/>
      <c r="C45" s="213">
        <v>4130</v>
      </c>
      <c r="D45" s="107" t="s">
        <v>192</v>
      </c>
      <c r="E45" s="108">
        <v>66415</v>
      </c>
      <c r="F45" s="108">
        <v>26723</v>
      </c>
      <c r="G45" s="176"/>
    </row>
    <row r="46" spans="1:8" ht="16.5" thickBot="1">
      <c r="A46" s="311" t="s">
        <v>39</v>
      </c>
      <c r="B46" s="364"/>
      <c r="C46" s="364"/>
      <c r="D46" s="365"/>
      <c r="E46" s="189">
        <f>E4+E8+E12+E27+E36+E39+E42</f>
        <v>11966967</v>
      </c>
      <c r="F46" s="189">
        <f>F4+F8+F12+F27+F36+F39+F42</f>
        <v>5822621</v>
      </c>
      <c r="G46" s="196">
        <f>F46/E46%</f>
        <v>48.655778861928844</v>
      </c>
      <c r="H46" s="195"/>
    </row>
  </sheetData>
  <sheetProtection/>
  <mergeCells count="3">
    <mergeCell ref="F1:G1"/>
    <mergeCell ref="A2:G2"/>
    <mergeCell ref="A46:D46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75" r:id="rId1"/>
  <headerFooter alignWithMargins="0">
    <oddFooter>&amp;CStrona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H265"/>
  <sheetViews>
    <sheetView tabSelected="1" zoomScalePageLayoutView="0" workbookViewId="0" topLeftCell="A1">
      <pane ySplit="3" topLeftCell="BM49" activePane="bottomLeft" state="frozen"/>
      <selection pane="topLeft" activeCell="A1" sqref="A1"/>
      <selection pane="bottomLeft" activeCell="F65" sqref="F65"/>
    </sheetView>
  </sheetViews>
  <sheetFormatPr defaultColWidth="9.00390625" defaultRowHeight="12.75"/>
  <cols>
    <col min="1" max="1" width="6.375" style="210" customWidth="1"/>
    <col min="2" max="2" width="10.125" style="192" customWidth="1"/>
    <col min="3" max="3" width="12.00390625" style="220" customWidth="1"/>
    <col min="4" max="4" width="30.25390625" style="192" customWidth="1"/>
    <col min="5" max="5" width="21.625" style="192" customWidth="1"/>
    <col min="6" max="6" width="18.875" style="191" customWidth="1"/>
    <col min="7" max="7" width="12.625" style="192" customWidth="1"/>
    <col min="8" max="16384" width="9.125" style="192" customWidth="1"/>
  </cols>
  <sheetData>
    <row r="1" spans="1:7" s="209" customFormat="1" ht="39" customHeight="1">
      <c r="A1" s="195"/>
      <c r="B1" s="195"/>
      <c r="C1" s="225"/>
      <c r="D1" s="195"/>
      <c r="E1" s="366" t="s">
        <v>373</v>
      </c>
      <c r="F1" s="367"/>
      <c r="G1" s="195"/>
    </row>
    <row r="2" spans="1:7" ht="74.25" customHeight="1" thickBot="1">
      <c r="A2" s="226"/>
      <c r="B2" s="363" t="s">
        <v>374</v>
      </c>
      <c r="C2" s="363"/>
      <c r="D2" s="363"/>
      <c r="E2" s="363"/>
      <c r="F2" s="363"/>
      <c r="G2" s="363"/>
    </row>
    <row r="3" spans="1:7" ht="16.5" thickBot="1">
      <c r="A3" s="228" t="s">
        <v>1</v>
      </c>
      <c r="B3" s="227" t="s">
        <v>2</v>
      </c>
      <c r="C3" s="211" t="s">
        <v>3</v>
      </c>
      <c r="D3" s="171" t="s">
        <v>4</v>
      </c>
      <c r="E3" s="171" t="s">
        <v>5</v>
      </c>
      <c r="F3" s="171" t="s">
        <v>6</v>
      </c>
      <c r="G3" s="172" t="s">
        <v>7</v>
      </c>
    </row>
    <row r="4" spans="1:7" ht="15.75">
      <c r="A4" s="154" t="s">
        <v>8</v>
      </c>
      <c r="B4" s="154"/>
      <c r="C4" s="212"/>
      <c r="D4" s="173" t="s">
        <v>10</v>
      </c>
      <c r="E4" s="174">
        <f>E5</f>
        <v>10000</v>
      </c>
      <c r="F4" s="174">
        <f>F5</f>
        <v>0</v>
      </c>
      <c r="G4" s="175">
        <f>F4/E4%</f>
        <v>0</v>
      </c>
    </row>
    <row r="5" spans="1:7" ht="51.75" customHeight="1">
      <c r="A5" s="105"/>
      <c r="B5" s="106" t="s">
        <v>9</v>
      </c>
      <c r="C5" s="213"/>
      <c r="D5" s="107" t="s">
        <v>141</v>
      </c>
      <c r="E5" s="108">
        <v>10000</v>
      </c>
      <c r="F5" s="108">
        <v>0</v>
      </c>
      <c r="G5" s="104"/>
    </row>
    <row r="6" spans="1:7" s="193" customFormat="1" ht="15.75">
      <c r="A6" s="105"/>
      <c r="B6" s="106"/>
      <c r="C6" s="213">
        <v>4300</v>
      </c>
      <c r="D6" s="107" t="s">
        <v>198</v>
      </c>
      <c r="E6" s="108">
        <v>10000</v>
      </c>
      <c r="F6" s="108">
        <v>0</v>
      </c>
      <c r="G6" s="175"/>
    </row>
    <row r="7" spans="1:7" s="193" customFormat="1" ht="15.75">
      <c r="A7" s="115" t="s">
        <v>40</v>
      </c>
      <c r="B7" s="115"/>
      <c r="C7" s="214"/>
      <c r="D7" s="119" t="s">
        <v>75</v>
      </c>
      <c r="E7" s="118">
        <f>E8+E10</f>
        <v>73600</v>
      </c>
      <c r="F7" s="118">
        <f>F8+F10</f>
        <v>23110</v>
      </c>
      <c r="G7" s="175">
        <f>F7/E7%</f>
        <v>31.39945652173913</v>
      </c>
    </row>
    <row r="8" spans="1:7" ht="15.75">
      <c r="A8" s="106"/>
      <c r="B8" s="106" t="s">
        <v>126</v>
      </c>
      <c r="C8" s="213"/>
      <c r="D8" s="107" t="s">
        <v>127</v>
      </c>
      <c r="E8" s="108">
        <f>E9</f>
        <v>45500</v>
      </c>
      <c r="F8" s="108">
        <f>F9</f>
        <v>23110</v>
      </c>
      <c r="G8" s="175"/>
    </row>
    <row r="9" spans="1:7" s="193" customFormat="1" ht="30">
      <c r="A9" s="106"/>
      <c r="B9" s="106"/>
      <c r="C9" s="213">
        <v>3030</v>
      </c>
      <c r="D9" s="107" t="s">
        <v>268</v>
      </c>
      <c r="E9" s="108">
        <v>45500</v>
      </c>
      <c r="F9" s="108">
        <v>23110</v>
      </c>
      <c r="G9" s="175"/>
    </row>
    <row r="10" spans="1:7" ht="30">
      <c r="A10" s="105"/>
      <c r="B10" s="106" t="s">
        <v>41</v>
      </c>
      <c r="C10" s="213"/>
      <c r="D10" s="107" t="s">
        <v>42</v>
      </c>
      <c r="E10" s="108">
        <f>E11</f>
        <v>28100</v>
      </c>
      <c r="F10" s="108">
        <f>F11</f>
        <v>0</v>
      </c>
      <c r="G10" s="175"/>
    </row>
    <row r="11" spans="1:7" ht="15.75" customHeight="1">
      <c r="A11" s="105"/>
      <c r="B11" s="106"/>
      <c r="C11" s="213">
        <v>4300</v>
      </c>
      <c r="D11" s="107" t="s">
        <v>198</v>
      </c>
      <c r="E11" s="108">
        <v>28100</v>
      </c>
      <c r="F11" s="108"/>
      <c r="G11" s="175"/>
    </row>
    <row r="12" spans="1:7" ht="15.75" customHeight="1">
      <c r="A12" s="115" t="s">
        <v>62</v>
      </c>
      <c r="B12" s="115"/>
      <c r="C12" s="215"/>
      <c r="D12" s="119" t="s">
        <v>76</v>
      </c>
      <c r="E12" s="118">
        <f>E13</f>
        <v>29078984</v>
      </c>
      <c r="F12" s="118">
        <f>F13</f>
        <v>2058202</v>
      </c>
      <c r="G12" s="104">
        <f>F12/E12%</f>
        <v>7.0779708121851845</v>
      </c>
    </row>
    <row r="13" spans="1:7" s="193" customFormat="1" ht="21" customHeight="1">
      <c r="A13" s="106"/>
      <c r="B13" s="106" t="s">
        <v>63</v>
      </c>
      <c r="C13" s="216"/>
      <c r="D13" s="107" t="s">
        <v>77</v>
      </c>
      <c r="E13" s="108">
        <f>E14+E15+E16+E17+E18+E19+E20+E21+E22</f>
        <v>29078984</v>
      </c>
      <c r="F13" s="108">
        <f>F14+F15+F16+F17+F18+F19+F20+F21+F22</f>
        <v>2058202</v>
      </c>
      <c r="G13" s="175"/>
    </row>
    <row r="14" spans="1:7" s="193" customFormat="1" ht="86.25" customHeight="1">
      <c r="A14" s="106"/>
      <c r="B14" s="106"/>
      <c r="C14" s="216" t="s">
        <v>158</v>
      </c>
      <c r="D14" s="238" t="s">
        <v>258</v>
      </c>
      <c r="E14" s="108">
        <v>300000</v>
      </c>
      <c r="F14" s="108">
        <v>84863</v>
      </c>
      <c r="G14" s="175"/>
    </row>
    <row r="15" spans="1:7" s="193" customFormat="1" ht="31.5" customHeight="1">
      <c r="A15" s="106"/>
      <c r="B15" s="106"/>
      <c r="C15" s="216" t="s">
        <v>269</v>
      </c>
      <c r="D15" s="238" t="s">
        <v>270</v>
      </c>
      <c r="E15" s="108">
        <v>58000</v>
      </c>
      <c r="F15" s="108">
        <v>16717</v>
      </c>
      <c r="G15" s="175"/>
    </row>
    <row r="16" spans="1:7" ht="30">
      <c r="A16" s="106"/>
      <c r="B16" s="106"/>
      <c r="C16" s="216" t="s">
        <v>199</v>
      </c>
      <c r="D16" s="107" t="s">
        <v>189</v>
      </c>
      <c r="E16" s="108">
        <v>1280000</v>
      </c>
      <c r="F16" s="194">
        <v>566182</v>
      </c>
      <c r="G16" s="175"/>
    </row>
    <row r="17" spans="1:7" s="193" customFormat="1" ht="30">
      <c r="A17" s="106"/>
      <c r="B17" s="106"/>
      <c r="C17" s="216" t="s">
        <v>200</v>
      </c>
      <c r="D17" s="107" t="s">
        <v>201</v>
      </c>
      <c r="E17" s="108">
        <v>105000</v>
      </c>
      <c r="F17" s="108">
        <v>96700</v>
      </c>
      <c r="G17" s="175"/>
    </row>
    <row r="18" spans="1:7" ht="15.75">
      <c r="A18" s="106"/>
      <c r="B18" s="106"/>
      <c r="C18" s="217" t="s">
        <v>202</v>
      </c>
      <c r="D18" s="107" t="s">
        <v>191</v>
      </c>
      <c r="E18" s="108">
        <v>250000</v>
      </c>
      <c r="F18" s="108">
        <v>111485</v>
      </c>
      <c r="G18" s="175"/>
    </row>
    <row r="19" spans="1:7" ht="30">
      <c r="A19" s="106"/>
      <c r="B19" s="106"/>
      <c r="C19" s="217" t="s">
        <v>149</v>
      </c>
      <c r="D19" s="107" t="s">
        <v>150</v>
      </c>
      <c r="E19" s="108">
        <v>5000</v>
      </c>
      <c r="F19" s="108"/>
      <c r="G19" s="175"/>
    </row>
    <row r="20" spans="1:7" ht="15.75">
      <c r="A20" s="106"/>
      <c r="B20" s="106"/>
      <c r="C20" s="217" t="s">
        <v>312</v>
      </c>
      <c r="D20" s="107" t="s">
        <v>198</v>
      </c>
      <c r="E20" s="108">
        <v>6133484</v>
      </c>
      <c r="F20" s="108">
        <v>1105751</v>
      </c>
      <c r="G20" s="175"/>
    </row>
    <row r="21" spans="1:7" ht="35.25" customHeight="1">
      <c r="A21" s="106"/>
      <c r="B21" s="106"/>
      <c r="C21" s="217" t="s">
        <v>232</v>
      </c>
      <c r="D21" s="107" t="s">
        <v>194</v>
      </c>
      <c r="E21" s="108">
        <v>20600000</v>
      </c>
      <c r="F21" s="108">
        <v>6300</v>
      </c>
      <c r="G21" s="175"/>
    </row>
    <row r="22" spans="1:7" ht="35.25" customHeight="1">
      <c r="A22" s="106"/>
      <c r="B22" s="106"/>
      <c r="C22" s="217" t="s">
        <v>375</v>
      </c>
      <c r="D22" s="107" t="s">
        <v>195</v>
      </c>
      <c r="E22" s="108">
        <v>347500</v>
      </c>
      <c r="F22" s="108">
        <v>70204</v>
      </c>
      <c r="G22" s="175"/>
    </row>
    <row r="23" spans="1:7" ht="18.75" customHeight="1">
      <c r="A23" s="110" t="s">
        <v>250</v>
      </c>
      <c r="B23" s="110"/>
      <c r="C23" s="221"/>
      <c r="D23" s="112" t="s">
        <v>253</v>
      </c>
      <c r="E23" s="113">
        <f>E24</f>
        <v>6000</v>
      </c>
      <c r="F23" s="113">
        <f>F24</f>
        <v>2200</v>
      </c>
      <c r="G23" s="222">
        <f>F23/E23%</f>
        <v>36.666666666666664</v>
      </c>
    </row>
    <row r="24" spans="1:7" ht="30" customHeight="1">
      <c r="A24" s="106"/>
      <c r="B24" s="106" t="s">
        <v>251</v>
      </c>
      <c r="C24" s="216"/>
      <c r="D24" s="107" t="s">
        <v>254</v>
      </c>
      <c r="E24" s="108">
        <f>E25</f>
        <v>6000</v>
      </c>
      <c r="F24" s="108">
        <f>F25</f>
        <v>2200</v>
      </c>
      <c r="G24" s="175"/>
    </row>
    <row r="25" spans="1:7" ht="18.75" customHeight="1">
      <c r="A25" s="106"/>
      <c r="B25" s="106"/>
      <c r="C25" s="216" t="s">
        <v>252</v>
      </c>
      <c r="D25" s="107" t="s">
        <v>192</v>
      </c>
      <c r="E25" s="108">
        <v>6000</v>
      </c>
      <c r="F25" s="108">
        <v>2200</v>
      </c>
      <c r="G25" s="175"/>
    </row>
    <row r="26" spans="1:7" ht="31.5">
      <c r="A26" s="160" t="s">
        <v>11</v>
      </c>
      <c r="B26" s="160"/>
      <c r="C26" s="214"/>
      <c r="D26" s="119" t="s">
        <v>13</v>
      </c>
      <c r="E26" s="118">
        <f>E27</f>
        <v>1030754</v>
      </c>
      <c r="F26" s="118">
        <f>F27</f>
        <v>72109</v>
      </c>
      <c r="G26" s="104">
        <f>F26/E26%</f>
        <v>6.995752623807426</v>
      </c>
    </row>
    <row r="27" spans="1:7" ht="30">
      <c r="A27" s="159"/>
      <c r="B27" s="106" t="s">
        <v>12</v>
      </c>
      <c r="C27" s="213"/>
      <c r="D27" s="107" t="s">
        <v>14</v>
      </c>
      <c r="E27" s="108">
        <f>E29+E28</f>
        <v>1030754</v>
      </c>
      <c r="F27" s="108">
        <f>F29+F28</f>
        <v>72109</v>
      </c>
      <c r="G27" s="175"/>
    </row>
    <row r="28" spans="1:7" ht="30">
      <c r="A28" s="159"/>
      <c r="B28" s="106"/>
      <c r="C28" s="217" t="s">
        <v>376</v>
      </c>
      <c r="D28" s="107" t="s">
        <v>271</v>
      </c>
      <c r="E28" s="108">
        <v>30580</v>
      </c>
      <c r="F28" s="108">
        <v>30580</v>
      </c>
      <c r="G28" s="175"/>
    </row>
    <row r="29" spans="1:7" ht="15.75">
      <c r="A29" s="159"/>
      <c r="B29" s="106"/>
      <c r="C29" s="218" t="s">
        <v>255</v>
      </c>
      <c r="D29" s="107" t="s">
        <v>192</v>
      </c>
      <c r="E29" s="108">
        <v>1000174</v>
      </c>
      <c r="F29" s="108">
        <v>41529</v>
      </c>
      <c r="G29" s="175"/>
    </row>
    <row r="30" spans="1:7" ht="32.25" customHeight="1">
      <c r="A30" s="115" t="s">
        <v>15</v>
      </c>
      <c r="B30" s="115"/>
      <c r="C30" s="214"/>
      <c r="D30" s="117" t="s">
        <v>16</v>
      </c>
      <c r="E30" s="118">
        <f>E31+E39+E41+E43</f>
        <v>6213682</v>
      </c>
      <c r="F30" s="118">
        <f>F31+F39+F41+F43</f>
        <v>2692376</v>
      </c>
      <c r="G30" s="104">
        <f>F30/E30%</f>
        <v>43.329800269791725</v>
      </c>
    </row>
    <row r="31" spans="1:7" ht="51" customHeight="1">
      <c r="A31" s="106"/>
      <c r="B31" s="106" t="s">
        <v>142</v>
      </c>
      <c r="C31" s="213"/>
      <c r="D31" s="107" t="s">
        <v>148</v>
      </c>
      <c r="E31" s="108">
        <f>E32+E33+E34+E35+E36+E37+E38</f>
        <v>5533600</v>
      </c>
      <c r="F31" s="108">
        <f>F32+F33+F34+F35+F36+F37+F38</f>
        <v>2388619</v>
      </c>
      <c r="G31" s="176"/>
    </row>
    <row r="32" spans="1:7" ht="28.5">
      <c r="A32" s="106"/>
      <c r="B32" s="106"/>
      <c r="C32" s="213">
        <v>3020</v>
      </c>
      <c r="D32" s="238" t="s">
        <v>270</v>
      </c>
      <c r="E32" s="108">
        <v>12000</v>
      </c>
      <c r="F32" s="108">
        <v>3434</v>
      </c>
      <c r="G32" s="176"/>
    </row>
    <row r="33" spans="1:7" ht="32.25" customHeight="1">
      <c r="A33" s="106"/>
      <c r="B33" s="106"/>
      <c r="C33" s="216" t="s">
        <v>199</v>
      </c>
      <c r="D33" s="107" t="s">
        <v>189</v>
      </c>
      <c r="E33" s="108">
        <v>3025000</v>
      </c>
      <c r="F33" s="108">
        <v>1419290</v>
      </c>
      <c r="G33" s="176"/>
    </row>
    <row r="34" spans="1:7" ht="32.25" customHeight="1">
      <c r="A34" s="106"/>
      <c r="B34" s="106"/>
      <c r="C34" s="216" t="s">
        <v>200</v>
      </c>
      <c r="D34" s="107" t="s">
        <v>201</v>
      </c>
      <c r="E34" s="108">
        <v>211500</v>
      </c>
      <c r="F34" s="108">
        <v>211455</v>
      </c>
      <c r="G34" s="176"/>
    </row>
    <row r="35" spans="1:7" s="193" customFormat="1" ht="24.75" customHeight="1">
      <c r="A35" s="106"/>
      <c r="B35" s="106"/>
      <c r="C35" s="217" t="s">
        <v>202</v>
      </c>
      <c r="D35" s="107" t="s">
        <v>191</v>
      </c>
      <c r="E35" s="108">
        <v>550149</v>
      </c>
      <c r="F35" s="108">
        <v>295645</v>
      </c>
      <c r="G35" s="176"/>
    </row>
    <row r="36" spans="1:7" ht="28.5" customHeight="1">
      <c r="A36" s="106"/>
      <c r="B36" s="106"/>
      <c r="C36" s="213">
        <v>4170</v>
      </c>
      <c r="D36" s="107" t="s">
        <v>150</v>
      </c>
      <c r="E36" s="108">
        <v>125851</v>
      </c>
      <c r="F36" s="108">
        <v>40316</v>
      </c>
      <c r="G36" s="176"/>
    </row>
    <row r="37" spans="1:7" s="193" customFormat="1" ht="41.25" customHeight="1">
      <c r="A37" s="106"/>
      <c r="B37" s="106"/>
      <c r="C37" s="218" t="s">
        <v>313</v>
      </c>
      <c r="D37" s="107" t="s">
        <v>192</v>
      </c>
      <c r="E37" s="108">
        <v>1584100</v>
      </c>
      <c r="F37" s="108">
        <v>398696</v>
      </c>
      <c r="G37" s="176"/>
    </row>
    <row r="38" spans="1:7" ht="50.25" customHeight="1">
      <c r="A38" s="106"/>
      <c r="B38" s="106"/>
      <c r="C38" s="213">
        <v>6060</v>
      </c>
      <c r="D38" s="107" t="s">
        <v>195</v>
      </c>
      <c r="E38" s="108">
        <v>25000</v>
      </c>
      <c r="F38" s="108">
        <v>19783</v>
      </c>
      <c r="G38" s="176"/>
    </row>
    <row r="39" spans="1:7" ht="48.75" customHeight="1">
      <c r="A39" s="106"/>
      <c r="B39" s="106" t="s">
        <v>17</v>
      </c>
      <c r="C39" s="213"/>
      <c r="D39" s="107" t="s">
        <v>18</v>
      </c>
      <c r="E39" s="108">
        <f>E40</f>
        <v>56500</v>
      </c>
      <c r="F39" s="108">
        <f>F40</f>
        <v>1476</v>
      </c>
      <c r="G39" s="176"/>
    </row>
    <row r="40" spans="1:7" ht="21" customHeight="1">
      <c r="A40" s="106"/>
      <c r="B40" s="106"/>
      <c r="C40" s="213">
        <v>4300</v>
      </c>
      <c r="D40" s="107" t="s">
        <v>192</v>
      </c>
      <c r="E40" s="108">
        <v>56500</v>
      </c>
      <c r="F40" s="108">
        <v>1476</v>
      </c>
      <c r="G40" s="176"/>
    </row>
    <row r="41" spans="1:7" ht="31.5" customHeight="1">
      <c r="A41" s="106"/>
      <c r="B41" s="106" t="s">
        <v>19</v>
      </c>
      <c r="C41" s="213"/>
      <c r="D41" s="28" t="s">
        <v>20</v>
      </c>
      <c r="E41" s="108">
        <f>E42</f>
        <v>20000</v>
      </c>
      <c r="F41" s="108">
        <f>F42</f>
        <v>0</v>
      </c>
      <c r="G41" s="176"/>
    </row>
    <row r="42" spans="1:7" ht="21" customHeight="1">
      <c r="A42" s="106"/>
      <c r="B42" s="106"/>
      <c r="C42" s="213">
        <v>4300</v>
      </c>
      <c r="D42" s="107" t="s">
        <v>192</v>
      </c>
      <c r="E42" s="108">
        <v>20000</v>
      </c>
      <c r="F42" s="108"/>
      <c r="G42" s="176"/>
    </row>
    <row r="43" spans="1:7" ht="24" customHeight="1">
      <c r="A43" s="106"/>
      <c r="B43" s="106" t="s">
        <v>21</v>
      </c>
      <c r="C43" s="213"/>
      <c r="D43" s="177" t="s">
        <v>22</v>
      </c>
      <c r="E43" s="108">
        <f>E44+E45+E46+E47+E48</f>
        <v>603582</v>
      </c>
      <c r="F43" s="108">
        <f>F44+F45+F46+F47+F48</f>
        <v>302281</v>
      </c>
      <c r="G43" s="176"/>
    </row>
    <row r="44" spans="1:7" ht="42" customHeight="1">
      <c r="A44" s="106"/>
      <c r="B44" s="106"/>
      <c r="C44" s="213">
        <v>3020</v>
      </c>
      <c r="D44" s="238" t="s">
        <v>270</v>
      </c>
      <c r="E44" s="108">
        <v>1000</v>
      </c>
      <c r="F44" s="108">
        <v>313</v>
      </c>
      <c r="G44" s="176"/>
    </row>
    <row r="45" spans="1:7" ht="27" customHeight="1">
      <c r="A45" s="106"/>
      <c r="B45" s="106"/>
      <c r="C45" s="217" t="s">
        <v>203</v>
      </c>
      <c r="D45" s="107" t="s">
        <v>189</v>
      </c>
      <c r="E45" s="108">
        <v>408351</v>
      </c>
      <c r="F45" s="108">
        <v>190481</v>
      </c>
      <c r="G45" s="176"/>
    </row>
    <row r="46" spans="1:7" ht="30.75" customHeight="1">
      <c r="A46" s="106"/>
      <c r="B46" s="106"/>
      <c r="C46" s="217" t="s">
        <v>200</v>
      </c>
      <c r="D46" s="107" t="s">
        <v>201</v>
      </c>
      <c r="E46" s="108">
        <v>30282</v>
      </c>
      <c r="F46" s="108">
        <v>30282</v>
      </c>
      <c r="G46" s="176"/>
    </row>
    <row r="47" spans="1:7" ht="24" customHeight="1">
      <c r="A47" s="106"/>
      <c r="B47" s="106"/>
      <c r="C47" s="217" t="s">
        <v>257</v>
      </c>
      <c r="D47" s="107" t="s">
        <v>191</v>
      </c>
      <c r="E47" s="108">
        <v>78898</v>
      </c>
      <c r="F47" s="108">
        <v>38099</v>
      </c>
      <c r="G47" s="176"/>
    </row>
    <row r="48" spans="1:7" ht="26.25" customHeight="1">
      <c r="A48" s="106"/>
      <c r="B48" s="106"/>
      <c r="C48" s="218" t="s">
        <v>227</v>
      </c>
      <c r="D48" s="177" t="s">
        <v>192</v>
      </c>
      <c r="E48" s="108">
        <v>85051</v>
      </c>
      <c r="F48" s="108">
        <v>43106</v>
      </c>
      <c r="G48" s="176"/>
    </row>
    <row r="49" spans="1:7" ht="30.75" customHeight="1">
      <c r="A49" s="115" t="s">
        <v>23</v>
      </c>
      <c r="B49" s="115"/>
      <c r="C49" s="214"/>
      <c r="D49" s="119" t="s">
        <v>24</v>
      </c>
      <c r="E49" s="118">
        <f>E50+E54+E58+E68+E72+E75</f>
        <v>13615698</v>
      </c>
      <c r="F49" s="118">
        <f>F50+F54+F58+F68+F75+F72</f>
        <v>5758363</v>
      </c>
      <c r="G49" s="163">
        <f>F49/E49%</f>
        <v>42.292088147078466</v>
      </c>
    </row>
    <row r="50" spans="1:7" ht="23.25" customHeight="1">
      <c r="A50" s="106"/>
      <c r="B50" s="106" t="s">
        <v>25</v>
      </c>
      <c r="C50" s="213"/>
      <c r="D50" s="177" t="s">
        <v>86</v>
      </c>
      <c r="E50" s="108">
        <f>E51+E52+E53</f>
        <v>216423</v>
      </c>
      <c r="F50" s="108">
        <f>F51+F52+F53</f>
        <v>113398</v>
      </c>
      <c r="G50" s="176"/>
    </row>
    <row r="51" spans="1:7" ht="36.75" customHeight="1">
      <c r="A51" s="106"/>
      <c r="B51" s="106"/>
      <c r="C51" s="217" t="s">
        <v>233</v>
      </c>
      <c r="D51" s="107" t="s">
        <v>189</v>
      </c>
      <c r="E51" s="108">
        <v>168204</v>
      </c>
      <c r="F51" s="108">
        <v>81893</v>
      </c>
      <c r="G51" s="176"/>
    </row>
    <row r="52" spans="1:7" s="193" customFormat="1" ht="28.5" customHeight="1">
      <c r="A52" s="106"/>
      <c r="B52" s="106"/>
      <c r="C52" s="217" t="s">
        <v>200</v>
      </c>
      <c r="D52" s="107" t="s">
        <v>201</v>
      </c>
      <c r="E52" s="108">
        <v>15680</v>
      </c>
      <c r="F52" s="108">
        <v>15680</v>
      </c>
      <c r="G52" s="176"/>
    </row>
    <row r="53" spans="1:7" ht="27.75" customHeight="1">
      <c r="A53" s="106"/>
      <c r="B53" s="106"/>
      <c r="C53" s="217" t="s">
        <v>202</v>
      </c>
      <c r="D53" s="107" t="s">
        <v>191</v>
      </c>
      <c r="E53" s="108">
        <v>32539</v>
      </c>
      <c r="F53" s="108">
        <v>15825</v>
      </c>
      <c r="G53" s="176"/>
    </row>
    <row r="54" spans="1:7" s="193" customFormat="1" ht="15.75">
      <c r="A54" s="106"/>
      <c r="B54" s="106" t="s">
        <v>87</v>
      </c>
      <c r="C54" s="213"/>
      <c r="D54" s="177" t="s">
        <v>88</v>
      </c>
      <c r="E54" s="108">
        <f>E55+E56+E57</f>
        <v>598080</v>
      </c>
      <c r="F54" s="108">
        <f>F55+F56+F57</f>
        <v>278575</v>
      </c>
      <c r="G54" s="176"/>
    </row>
    <row r="55" spans="1:7" s="193" customFormat="1" ht="30">
      <c r="A55" s="106"/>
      <c r="B55" s="106"/>
      <c r="C55" s="213">
        <v>3030</v>
      </c>
      <c r="D55" s="107" t="s">
        <v>271</v>
      </c>
      <c r="E55" s="108">
        <v>551180</v>
      </c>
      <c r="F55" s="108">
        <v>269152</v>
      </c>
      <c r="G55" s="176"/>
    </row>
    <row r="56" spans="1:7" ht="29.25" customHeight="1">
      <c r="A56" s="106"/>
      <c r="B56" s="106"/>
      <c r="C56" s="213">
        <v>4170</v>
      </c>
      <c r="D56" s="107" t="s">
        <v>150</v>
      </c>
      <c r="E56" s="108">
        <v>500</v>
      </c>
      <c r="F56" s="108"/>
      <c r="G56" s="176"/>
    </row>
    <row r="57" spans="1:7" ht="28.5" customHeight="1">
      <c r="A57" s="106"/>
      <c r="B57" s="106"/>
      <c r="C57" s="218" t="s">
        <v>314</v>
      </c>
      <c r="D57" s="177" t="s">
        <v>192</v>
      </c>
      <c r="E57" s="108">
        <v>46400</v>
      </c>
      <c r="F57" s="108">
        <v>9423</v>
      </c>
      <c r="G57" s="176"/>
    </row>
    <row r="58" spans="1:8" ht="15.75">
      <c r="A58" s="106"/>
      <c r="B58" s="106" t="s">
        <v>65</v>
      </c>
      <c r="C58" s="213"/>
      <c r="D58" s="177" t="s">
        <v>78</v>
      </c>
      <c r="E58" s="108">
        <f>E59+E60+E61+E62+E63+E64+E65+E66+E67</f>
        <v>10973819</v>
      </c>
      <c r="F58" s="108">
        <f>F59+F60+F61+F62+F63+F64+F65+F66+F67</f>
        <v>4758947</v>
      </c>
      <c r="G58" s="176"/>
      <c r="H58" s="246"/>
    </row>
    <row r="59" spans="1:7" ht="45">
      <c r="A59" s="106"/>
      <c r="B59" s="106"/>
      <c r="C59" s="213">
        <v>3020</v>
      </c>
      <c r="D59" s="107" t="s">
        <v>270</v>
      </c>
      <c r="E59" s="108">
        <v>7000</v>
      </c>
      <c r="F59" s="108">
        <v>2995</v>
      </c>
      <c r="G59" s="176"/>
    </row>
    <row r="60" spans="1:7" ht="24" customHeight="1">
      <c r="A60" s="106"/>
      <c r="B60" s="106"/>
      <c r="C60" s="213">
        <v>3050</v>
      </c>
      <c r="D60" s="107" t="s">
        <v>272</v>
      </c>
      <c r="E60" s="108">
        <v>75192</v>
      </c>
      <c r="F60" s="108">
        <v>66798</v>
      </c>
      <c r="G60" s="176"/>
    </row>
    <row r="61" spans="1:7" ht="30">
      <c r="A61" s="106"/>
      <c r="B61" s="106"/>
      <c r="C61" s="217" t="s">
        <v>199</v>
      </c>
      <c r="D61" s="107" t="s">
        <v>189</v>
      </c>
      <c r="E61" s="108">
        <v>5976561</v>
      </c>
      <c r="F61" s="108">
        <v>2658403</v>
      </c>
      <c r="G61" s="176"/>
    </row>
    <row r="62" spans="1:7" ht="42" customHeight="1">
      <c r="A62" s="106"/>
      <c r="B62" s="106"/>
      <c r="C62" s="217" t="s">
        <v>200</v>
      </c>
      <c r="D62" s="107" t="s">
        <v>201</v>
      </c>
      <c r="E62" s="108">
        <v>427450</v>
      </c>
      <c r="F62" s="108">
        <v>426869</v>
      </c>
      <c r="G62" s="176"/>
    </row>
    <row r="63" spans="1:7" ht="18.75" customHeight="1">
      <c r="A63" s="106"/>
      <c r="B63" s="106"/>
      <c r="C63" s="217" t="s">
        <v>202</v>
      </c>
      <c r="D63" s="107" t="s">
        <v>191</v>
      </c>
      <c r="E63" s="108">
        <v>1099606</v>
      </c>
      <c r="F63" s="108">
        <v>517699</v>
      </c>
      <c r="G63" s="176"/>
    </row>
    <row r="64" spans="1:7" ht="30">
      <c r="A64" s="106"/>
      <c r="B64" s="106"/>
      <c r="C64" s="213">
        <v>4170</v>
      </c>
      <c r="D64" s="107" t="s">
        <v>150</v>
      </c>
      <c r="E64" s="108">
        <v>13000</v>
      </c>
      <c r="F64" s="108">
        <v>5758</v>
      </c>
      <c r="G64" s="176"/>
    </row>
    <row r="65" spans="1:7" ht="25.5">
      <c r="A65" s="106"/>
      <c r="B65" s="106"/>
      <c r="C65" s="218" t="s">
        <v>377</v>
      </c>
      <c r="D65" s="177" t="s">
        <v>192</v>
      </c>
      <c r="E65" s="108">
        <v>2821454</v>
      </c>
      <c r="F65" s="108">
        <v>1073463</v>
      </c>
      <c r="G65" s="176"/>
    </row>
    <row r="66" spans="1:7" ht="45">
      <c r="A66" s="106"/>
      <c r="B66" s="106"/>
      <c r="C66" s="218">
        <v>6060</v>
      </c>
      <c r="D66" s="107" t="s">
        <v>195</v>
      </c>
      <c r="E66" s="108">
        <v>110000</v>
      </c>
      <c r="F66" s="108">
        <v>6962</v>
      </c>
      <c r="G66" s="176"/>
    </row>
    <row r="67" spans="1:7" ht="105.75" customHeight="1">
      <c r="A67" s="106"/>
      <c r="B67" s="106"/>
      <c r="C67" s="213">
        <v>6617</v>
      </c>
      <c r="D67" s="107" t="s">
        <v>273</v>
      </c>
      <c r="E67" s="108">
        <v>443556</v>
      </c>
      <c r="F67" s="108"/>
      <c r="G67" s="176"/>
    </row>
    <row r="68" spans="1:7" s="193" customFormat="1" ht="15.75">
      <c r="A68" s="106"/>
      <c r="B68" s="106" t="s">
        <v>27</v>
      </c>
      <c r="C68" s="213"/>
      <c r="D68" s="177" t="s">
        <v>28</v>
      </c>
      <c r="E68" s="108">
        <f>E69+E70+E71</f>
        <v>43000</v>
      </c>
      <c r="F68" s="108">
        <f>F69+F70+F71</f>
        <v>41629</v>
      </c>
      <c r="G68" s="176"/>
    </row>
    <row r="69" spans="1:7" ht="24" customHeight="1">
      <c r="A69" s="106"/>
      <c r="B69" s="106"/>
      <c r="C69" s="217" t="s">
        <v>202</v>
      </c>
      <c r="D69" s="107" t="s">
        <v>191</v>
      </c>
      <c r="E69" s="108">
        <v>2700</v>
      </c>
      <c r="F69" s="108">
        <v>2216</v>
      </c>
      <c r="G69" s="176"/>
    </row>
    <row r="70" spans="1:7" ht="30.75" customHeight="1">
      <c r="A70" s="106"/>
      <c r="B70" s="106"/>
      <c r="C70" s="213">
        <v>4170</v>
      </c>
      <c r="D70" s="107" t="s">
        <v>150</v>
      </c>
      <c r="E70" s="108">
        <v>22080</v>
      </c>
      <c r="F70" s="108">
        <v>22080</v>
      </c>
      <c r="G70" s="176"/>
    </row>
    <row r="71" spans="1:7" ht="20.25" customHeight="1">
      <c r="A71" s="106"/>
      <c r="B71" s="106"/>
      <c r="C71" s="218" t="s">
        <v>407</v>
      </c>
      <c r="D71" s="177" t="s">
        <v>192</v>
      </c>
      <c r="E71" s="108">
        <v>18220</v>
      </c>
      <c r="F71" s="108">
        <v>17333</v>
      </c>
      <c r="G71" s="176"/>
    </row>
    <row r="72" spans="1:7" ht="30" customHeight="1">
      <c r="A72" s="106"/>
      <c r="B72" s="106" t="s">
        <v>225</v>
      </c>
      <c r="C72" s="218"/>
      <c r="D72" s="107" t="s">
        <v>226</v>
      </c>
      <c r="E72" s="108">
        <f>E73+E74</f>
        <v>180000</v>
      </c>
      <c r="F72" s="108">
        <f>F73+F74</f>
        <v>70594</v>
      </c>
      <c r="G72" s="176"/>
    </row>
    <row r="73" spans="1:7" ht="30" customHeight="1">
      <c r="A73" s="106"/>
      <c r="B73" s="106"/>
      <c r="C73" s="218">
        <v>4170</v>
      </c>
      <c r="D73" s="107" t="s">
        <v>150</v>
      </c>
      <c r="E73" s="108">
        <v>5000</v>
      </c>
      <c r="F73" s="108">
        <v>1590</v>
      </c>
      <c r="G73" s="176"/>
    </row>
    <row r="74" spans="1:7" ht="20.25" customHeight="1">
      <c r="A74" s="106"/>
      <c r="B74" s="106"/>
      <c r="C74" s="218" t="s">
        <v>227</v>
      </c>
      <c r="D74" s="177" t="s">
        <v>192</v>
      </c>
      <c r="E74" s="108">
        <v>175000</v>
      </c>
      <c r="F74" s="108">
        <v>69004</v>
      </c>
      <c r="G74" s="176"/>
    </row>
    <row r="75" spans="1:7" ht="24.75" customHeight="1">
      <c r="A75" s="106"/>
      <c r="B75" s="106" t="s">
        <v>89</v>
      </c>
      <c r="C75" s="213"/>
      <c r="D75" s="177" t="s">
        <v>46</v>
      </c>
      <c r="E75" s="108">
        <f>E76+E77</f>
        <v>1604376</v>
      </c>
      <c r="F75" s="108">
        <f>F76+F77</f>
        <v>495220</v>
      </c>
      <c r="G75" s="176"/>
    </row>
    <row r="76" spans="1:7" ht="24.75" customHeight="1">
      <c r="A76" s="106"/>
      <c r="B76" s="106"/>
      <c r="C76" s="213">
        <v>4170</v>
      </c>
      <c r="D76" s="107" t="s">
        <v>150</v>
      </c>
      <c r="E76" s="108">
        <v>6000</v>
      </c>
      <c r="F76" s="108"/>
      <c r="G76" s="176"/>
    </row>
    <row r="77" spans="1:7" ht="22.5" customHeight="1">
      <c r="A77" s="106"/>
      <c r="B77" s="106"/>
      <c r="C77" s="218" t="s">
        <v>378</v>
      </c>
      <c r="D77" s="177" t="s">
        <v>192</v>
      </c>
      <c r="E77" s="108">
        <v>1598376</v>
      </c>
      <c r="F77" s="108">
        <v>495220</v>
      </c>
      <c r="G77" s="176"/>
    </row>
    <row r="78" spans="1:7" s="193" customFormat="1" ht="21.75" customHeight="1">
      <c r="A78" s="115" t="s">
        <v>110</v>
      </c>
      <c r="B78" s="115"/>
      <c r="C78" s="214"/>
      <c r="D78" s="117" t="s">
        <v>111</v>
      </c>
      <c r="E78" s="118">
        <f>E79</f>
        <v>1000</v>
      </c>
      <c r="F78" s="118">
        <f>F79</f>
        <v>0</v>
      </c>
      <c r="G78" s="176">
        <f>F78/E78%</f>
        <v>0</v>
      </c>
    </row>
    <row r="79" spans="1:7" ht="23.25" customHeight="1">
      <c r="A79" s="106"/>
      <c r="B79" s="106" t="s">
        <v>112</v>
      </c>
      <c r="C79" s="213"/>
      <c r="D79" s="107" t="s">
        <v>113</v>
      </c>
      <c r="E79" s="108">
        <f>E80</f>
        <v>1000</v>
      </c>
      <c r="F79" s="108">
        <f>F80</f>
        <v>0</v>
      </c>
      <c r="G79" s="176"/>
    </row>
    <row r="80" spans="1:7" s="193" customFormat="1" ht="21" customHeight="1">
      <c r="A80" s="106"/>
      <c r="B80" s="106"/>
      <c r="C80" s="213">
        <v>4210</v>
      </c>
      <c r="D80" s="107" t="s">
        <v>192</v>
      </c>
      <c r="E80" s="108">
        <v>1000</v>
      </c>
      <c r="F80" s="108"/>
      <c r="G80" s="176"/>
    </row>
    <row r="81" spans="1:7" s="193" customFormat="1" ht="46.5" customHeight="1">
      <c r="A81" s="115" t="s">
        <v>114</v>
      </c>
      <c r="B81" s="115"/>
      <c r="C81" s="214"/>
      <c r="D81" s="119" t="s">
        <v>115</v>
      </c>
      <c r="E81" s="118">
        <f>E86+E82+E84</f>
        <v>48200</v>
      </c>
      <c r="F81" s="118">
        <f>F86+F82+F84</f>
        <v>10892</v>
      </c>
      <c r="G81" s="163">
        <f>F81/E81%</f>
        <v>22.597510373443985</v>
      </c>
    </row>
    <row r="82" spans="1:7" ht="19.5" customHeight="1">
      <c r="A82" s="106"/>
      <c r="B82" s="106" t="s">
        <v>210</v>
      </c>
      <c r="C82" s="213"/>
      <c r="D82" s="107" t="s">
        <v>211</v>
      </c>
      <c r="E82" s="108">
        <f>E83</f>
        <v>3000</v>
      </c>
      <c r="F82" s="108">
        <f>F83</f>
        <v>0</v>
      </c>
      <c r="G82" s="176"/>
    </row>
    <row r="83" spans="1:7" ht="19.5" customHeight="1">
      <c r="A83" s="106"/>
      <c r="B83" s="106"/>
      <c r="C83" s="213">
        <v>4210</v>
      </c>
      <c r="D83" s="107" t="s">
        <v>192</v>
      </c>
      <c r="E83" s="108">
        <v>3000</v>
      </c>
      <c r="F83" s="108"/>
      <c r="G83" s="176"/>
    </row>
    <row r="84" spans="1:7" ht="19.5" customHeight="1">
      <c r="A84" s="106"/>
      <c r="B84" s="106" t="s">
        <v>229</v>
      </c>
      <c r="C84" s="213"/>
      <c r="D84" s="107" t="s">
        <v>230</v>
      </c>
      <c r="E84" s="108">
        <f>E85</f>
        <v>12200</v>
      </c>
      <c r="F84" s="108">
        <f>F85</f>
        <v>1911</v>
      </c>
      <c r="G84" s="176"/>
    </row>
    <row r="85" spans="1:7" ht="15.75">
      <c r="A85" s="106"/>
      <c r="B85" s="106"/>
      <c r="C85" s="218" t="s">
        <v>315</v>
      </c>
      <c r="D85" s="107" t="s">
        <v>192</v>
      </c>
      <c r="E85" s="108">
        <v>12200</v>
      </c>
      <c r="F85" s="108">
        <v>1911</v>
      </c>
      <c r="G85" s="176"/>
    </row>
    <row r="86" spans="1:7" ht="15.75">
      <c r="A86" s="106"/>
      <c r="B86" s="106" t="s">
        <v>134</v>
      </c>
      <c r="C86" s="213"/>
      <c r="D86" s="107" t="s">
        <v>46</v>
      </c>
      <c r="E86" s="108">
        <f>E87</f>
        <v>33000</v>
      </c>
      <c r="F86" s="108">
        <f>F87</f>
        <v>8981</v>
      </c>
      <c r="G86" s="176"/>
    </row>
    <row r="87" spans="1:7" ht="15.75">
      <c r="A87" s="106"/>
      <c r="B87" s="106"/>
      <c r="C87" s="213" t="s">
        <v>275</v>
      </c>
      <c r="D87" s="107" t="s">
        <v>192</v>
      </c>
      <c r="E87" s="108">
        <v>33000</v>
      </c>
      <c r="F87" s="108">
        <v>8981</v>
      </c>
      <c r="G87" s="176"/>
    </row>
    <row r="88" spans="1:7" ht="30" customHeight="1">
      <c r="A88" s="115" t="s">
        <v>96</v>
      </c>
      <c r="B88" s="115"/>
      <c r="C88" s="214"/>
      <c r="D88" s="119" t="s">
        <v>182</v>
      </c>
      <c r="E88" s="118">
        <f>E89</f>
        <v>1780000</v>
      </c>
      <c r="F88" s="118">
        <f>F89</f>
        <v>886252</v>
      </c>
      <c r="G88" s="163">
        <f>F88/E88%</f>
        <v>49.78943820224719</v>
      </c>
    </row>
    <row r="89" spans="1:7" ht="66" customHeight="1">
      <c r="A89" s="106"/>
      <c r="B89" s="106" t="s">
        <v>97</v>
      </c>
      <c r="C89" s="213"/>
      <c r="D89" s="107" t="s">
        <v>98</v>
      </c>
      <c r="E89" s="108">
        <f>E90</f>
        <v>1780000</v>
      </c>
      <c r="F89" s="108">
        <f>F90</f>
        <v>886252</v>
      </c>
      <c r="G89" s="176"/>
    </row>
    <row r="90" spans="1:7" ht="79.5" customHeight="1">
      <c r="A90" s="106"/>
      <c r="B90" s="106"/>
      <c r="C90" s="213">
        <v>8110</v>
      </c>
      <c r="D90" s="238" t="s">
        <v>276</v>
      </c>
      <c r="E90" s="108">
        <v>1780000</v>
      </c>
      <c r="F90" s="108">
        <v>886252</v>
      </c>
      <c r="G90" s="176"/>
    </row>
    <row r="91" spans="1:7" ht="19.5" customHeight="1">
      <c r="A91" s="115" t="s">
        <v>57</v>
      </c>
      <c r="B91" s="115"/>
      <c r="C91" s="214"/>
      <c r="D91" s="117" t="s">
        <v>58</v>
      </c>
      <c r="E91" s="118">
        <f>E92+E95</f>
        <v>3051187</v>
      </c>
      <c r="F91" s="118">
        <f>F92+F95</f>
        <v>1387350</v>
      </c>
      <c r="G91" s="176">
        <f>F91/E91%</f>
        <v>45.46918953181172</v>
      </c>
    </row>
    <row r="92" spans="1:7" ht="19.5" customHeight="1">
      <c r="A92" s="106"/>
      <c r="B92" s="106" t="s">
        <v>99</v>
      </c>
      <c r="C92" s="213"/>
      <c r="D92" s="107" t="s">
        <v>100</v>
      </c>
      <c r="E92" s="108">
        <f>E93+E94</f>
        <v>276493</v>
      </c>
      <c r="F92" s="108">
        <f>F93+F94</f>
        <v>0</v>
      </c>
      <c r="G92" s="176"/>
    </row>
    <row r="93" spans="1:7" ht="18.75" customHeight="1">
      <c r="A93" s="106"/>
      <c r="B93" s="106"/>
      <c r="C93" s="213">
        <v>4810</v>
      </c>
      <c r="D93" s="107" t="s">
        <v>234</v>
      </c>
      <c r="E93" s="108">
        <v>51170</v>
      </c>
      <c r="F93" s="108"/>
      <c r="G93" s="176"/>
    </row>
    <row r="94" spans="1:7" ht="19.5" customHeight="1">
      <c r="A94" s="106"/>
      <c r="B94" s="106"/>
      <c r="C94" s="213">
        <v>4810</v>
      </c>
      <c r="D94" s="107" t="s">
        <v>235</v>
      </c>
      <c r="E94" s="108">
        <v>225323</v>
      </c>
      <c r="F94" s="108"/>
      <c r="G94" s="176"/>
    </row>
    <row r="95" spans="1:7" ht="31.5" customHeight="1">
      <c r="A95" s="106"/>
      <c r="B95" s="106" t="s">
        <v>119</v>
      </c>
      <c r="C95" s="213"/>
      <c r="D95" s="107" t="s">
        <v>277</v>
      </c>
      <c r="E95" s="108">
        <f>E96</f>
        <v>2774694</v>
      </c>
      <c r="F95" s="108">
        <f>F96</f>
        <v>1387350</v>
      </c>
      <c r="G95" s="176"/>
    </row>
    <row r="96" spans="1:7" ht="43.5" customHeight="1">
      <c r="A96" s="106"/>
      <c r="B96" s="106"/>
      <c r="C96" s="213">
        <v>2930</v>
      </c>
      <c r="D96" s="238" t="s">
        <v>278</v>
      </c>
      <c r="E96" s="108">
        <v>2774694</v>
      </c>
      <c r="F96" s="108">
        <v>1387350</v>
      </c>
      <c r="G96" s="176"/>
    </row>
    <row r="97" spans="1:7" ht="24.75" customHeight="1">
      <c r="A97" s="115" t="s">
        <v>43</v>
      </c>
      <c r="B97" s="115"/>
      <c r="C97" s="214"/>
      <c r="D97" s="119" t="s">
        <v>44</v>
      </c>
      <c r="E97" s="118">
        <f>E98+E106+E115+E122+E128+E137+E145+E147</f>
        <v>15952839</v>
      </c>
      <c r="F97" s="118">
        <f>F98+F106+F115+F122+F128+F137+F145+F147</f>
        <v>6424043</v>
      </c>
      <c r="G97" s="163">
        <f>F97/E97%</f>
        <v>40.26896403831318</v>
      </c>
    </row>
    <row r="98" spans="1:7" ht="32.25" customHeight="1">
      <c r="A98" s="106"/>
      <c r="B98" s="106" t="s">
        <v>90</v>
      </c>
      <c r="C98" s="213"/>
      <c r="D98" s="107" t="s">
        <v>130</v>
      </c>
      <c r="E98" s="108">
        <f>E99+E100+E101+E102+E103+E104+E105</f>
        <v>3570484</v>
      </c>
      <c r="F98" s="108">
        <f>F99+F100+F101+F102+F103+F104+F105</f>
        <v>1736371</v>
      </c>
      <c r="G98" s="176"/>
    </row>
    <row r="99" spans="1:7" ht="40.5" customHeight="1">
      <c r="A99" s="106"/>
      <c r="B99" s="106"/>
      <c r="C99" s="213">
        <v>2540</v>
      </c>
      <c r="D99" s="238" t="s">
        <v>193</v>
      </c>
      <c r="E99" s="108">
        <v>2160366</v>
      </c>
      <c r="F99" s="108">
        <v>1033628</v>
      </c>
      <c r="G99" s="176"/>
    </row>
    <row r="100" spans="1:7" ht="40.5" customHeight="1">
      <c r="A100" s="106"/>
      <c r="B100" s="106"/>
      <c r="C100" s="213">
        <v>3020</v>
      </c>
      <c r="D100" s="238" t="s">
        <v>270</v>
      </c>
      <c r="E100" s="108">
        <v>34668</v>
      </c>
      <c r="F100" s="108">
        <v>17397</v>
      </c>
      <c r="G100" s="176"/>
    </row>
    <row r="101" spans="1:7" ht="33.75" customHeight="1">
      <c r="A101" s="106"/>
      <c r="B101" s="106"/>
      <c r="C101" s="213">
        <v>4010</v>
      </c>
      <c r="D101" s="107" t="s">
        <v>189</v>
      </c>
      <c r="E101" s="108">
        <v>942017</v>
      </c>
      <c r="F101" s="108">
        <v>430850</v>
      </c>
      <c r="G101" s="176"/>
    </row>
    <row r="102" spans="1:7" ht="30.75" customHeight="1">
      <c r="A102" s="106"/>
      <c r="B102" s="106"/>
      <c r="C102" s="213">
        <v>4040</v>
      </c>
      <c r="D102" s="107" t="s">
        <v>201</v>
      </c>
      <c r="E102" s="108">
        <v>72991</v>
      </c>
      <c r="F102" s="108">
        <v>70882</v>
      </c>
      <c r="G102" s="176"/>
    </row>
    <row r="103" spans="1:7" ht="18.75" customHeight="1">
      <c r="A103" s="106"/>
      <c r="B103" s="106"/>
      <c r="C103" s="218" t="s">
        <v>190</v>
      </c>
      <c r="D103" s="107" t="s">
        <v>191</v>
      </c>
      <c r="E103" s="108">
        <v>187087</v>
      </c>
      <c r="F103" s="108">
        <v>92491</v>
      </c>
      <c r="G103" s="176"/>
    </row>
    <row r="104" spans="1:7" ht="30.75" customHeight="1">
      <c r="A104" s="106"/>
      <c r="B104" s="106"/>
      <c r="C104" s="218">
        <v>4170</v>
      </c>
      <c r="D104" s="107" t="s">
        <v>150</v>
      </c>
      <c r="E104" s="108">
        <v>2909</v>
      </c>
      <c r="F104" s="108"/>
      <c r="G104" s="176"/>
    </row>
    <row r="105" spans="1:7" ht="22.5" customHeight="1">
      <c r="A105" s="106"/>
      <c r="B105" s="106"/>
      <c r="C105" s="218" t="s">
        <v>316</v>
      </c>
      <c r="D105" s="107" t="s">
        <v>192</v>
      </c>
      <c r="E105" s="108">
        <v>170446</v>
      </c>
      <c r="F105" s="108">
        <v>91123</v>
      </c>
      <c r="G105" s="176"/>
    </row>
    <row r="106" spans="1:7" ht="24" customHeight="1">
      <c r="A106" s="106"/>
      <c r="B106" s="106" t="s">
        <v>91</v>
      </c>
      <c r="C106" s="213"/>
      <c r="D106" s="107" t="s">
        <v>92</v>
      </c>
      <c r="E106" s="108">
        <f>E107+E108+E109+E110+E111+E112+E113+E114</f>
        <v>1889158</v>
      </c>
      <c r="F106" s="108">
        <f>F107+F108+F109+F110+F111+F112+F113+F114</f>
        <v>847655</v>
      </c>
      <c r="G106" s="176"/>
    </row>
    <row r="107" spans="1:7" ht="41.25" customHeight="1">
      <c r="A107" s="106"/>
      <c r="B107" s="106"/>
      <c r="C107" s="213">
        <v>2540</v>
      </c>
      <c r="D107" s="178" t="s">
        <v>193</v>
      </c>
      <c r="E107" s="108">
        <v>367601</v>
      </c>
      <c r="F107" s="108">
        <v>167106</v>
      </c>
      <c r="G107" s="176"/>
    </row>
    <row r="108" spans="1:7" ht="41.25" customHeight="1">
      <c r="A108" s="106"/>
      <c r="B108" s="106"/>
      <c r="C108" s="213">
        <v>3020</v>
      </c>
      <c r="D108" s="238" t="s">
        <v>270</v>
      </c>
      <c r="E108" s="108">
        <v>22329</v>
      </c>
      <c r="F108" s="108">
        <v>8638</v>
      </c>
      <c r="G108" s="176"/>
    </row>
    <row r="109" spans="1:7" ht="31.5" customHeight="1">
      <c r="A109" s="106"/>
      <c r="B109" s="106"/>
      <c r="C109" s="213">
        <v>4010</v>
      </c>
      <c r="D109" s="107" t="s">
        <v>189</v>
      </c>
      <c r="E109" s="108">
        <v>1005140</v>
      </c>
      <c r="F109" s="108">
        <v>408134</v>
      </c>
      <c r="G109" s="176"/>
    </row>
    <row r="110" spans="1:7" ht="30" customHeight="1">
      <c r="A110" s="106"/>
      <c r="B110" s="106"/>
      <c r="C110" s="213">
        <v>4040</v>
      </c>
      <c r="D110" s="107" t="s">
        <v>201</v>
      </c>
      <c r="E110" s="108">
        <v>81066</v>
      </c>
      <c r="F110" s="108">
        <v>80444</v>
      </c>
      <c r="G110" s="176"/>
    </row>
    <row r="111" spans="1:7" ht="27" customHeight="1">
      <c r="A111" s="106"/>
      <c r="B111" s="106"/>
      <c r="C111" s="218" t="s">
        <v>202</v>
      </c>
      <c r="D111" s="107" t="s">
        <v>191</v>
      </c>
      <c r="E111" s="108">
        <v>194926</v>
      </c>
      <c r="F111" s="108">
        <v>87340</v>
      </c>
      <c r="G111" s="176"/>
    </row>
    <row r="112" spans="1:7" ht="30">
      <c r="A112" s="106"/>
      <c r="B112" s="106"/>
      <c r="C112" s="218">
        <v>4170</v>
      </c>
      <c r="D112" s="107" t="s">
        <v>150</v>
      </c>
      <c r="E112" s="108">
        <v>829</v>
      </c>
      <c r="F112" s="108"/>
      <c r="G112" s="176"/>
    </row>
    <row r="113" spans="1:7" ht="28.5" customHeight="1">
      <c r="A113" s="106"/>
      <c r="B113" s="106"/>
      <c r="C113" s="218" t="s">
        <v>379</v>
      </c>
      <c r="D113" s="107" t="s">
        <v>192</v>
      </c>
      <c r="E113" s="108">
        <v>211893</v>
      </c>
      <c r="F113" s="108">
        <v>94473</v>
      </c>
      <c r="G113" s="176"/>
    </row>
    <row r="114" spans="1:7" ht="28.5" customHeight="1">
      <c r="A114" s="106"/>
      <c r="B114" s="106"/>
      <c r="C114" s="218">
        <v>4780</v>
      </c>
      <c r="D114" s="238" t="s">
        <v>319</v>
      </c>
      <c r="E114" s="108">
        <v>5374</v>
      </c>
      <c r="F114" s="108">
        <v>1520</v>
      </c>
      <c r="G114" s="176"/>
    </row>
    <row r="115" spans="1:7" ht="21.75" customHeight="1">
      <c r="A115" s="106"/>
      <c r="B115" s="106" t="s">
        <v>68</v>
      </c>
      <c r="C115" s="213"/>
      <c r="D115" s="107" t="s">
        <v>81</v>
      </c>
      <c r="E115" s="108">
        <f>E116+E117+E118+E119+E120+E121</f>
        <v>913008</v>
      </c>
      <c r="F115" s="108">
        <f>F116+F117+F118+F119+F120+F121</f>
        <v>461444</v>
      </c>
      <c r="G115" s="176"/>
    </row>
    <row r="116" spans="1:7" ht="38.25" customHeight="1">
      <c r="A116" s="106"/>
      <c r="B116" s="106"/>
      <c r="C116" s="213">
        <v>3020</v>
      </c>
      <c r="D116" s="238" t="s">
        <v>270</v>
      </c>
      <c r="E116" s="108">
        <v>1783</v>
      </c>
      <c r="F116" s="108">
        <v>938</v>
      </c>
      <c r="G116" s="176"/>
    </row>
    <row r="117" spans="1:7" ht="28.5" customHeight="1">
      <c r="A117" s="106"/>
      <c r="B117" s="106"/>
      <c r="C117" s="213">
        <v>4010</v>
      </c>
      <c r="D117" s="107" t="s">
        <v>189</v>
      </c>
      <c r="E117" s="108">
        <v>616826</v>
      </c>
      <c r="F117" s="108">
        <v>277568</v>
      </c>
      <c r="G117" s="176"/>
    </row>
    <row r="118" spans="1:7" ht="27.75" customHeight="1">
      <c r="A118" s="106"/>
      <c r="B118" s="106"/>
      <c r="C118" s="213">
        <v>4040</v>
      </c>
      <c r="D118" s="107" t="s">
        <v>201</v>
      </c>
      <c r="E118" s="108">
        <v>53721</v>
      </c>
      <c r="F118" s="108">
        <v>52986</v>
      </c>
      <c r="G118" s="176"/>
    </row>
    <row r="119" spans="1:7" ht="26.25" customHeight="1">
      <c r="A119" s="106"/>
      <c r="B119" s="106"/>
      <c r="C119" s="218" t="s">
        <v>190</v>
      </c>
      <c r="D119" s="107" t="s">
        <v>191</v>
      </c>
      <c r="E119" s="108">
        <v>116943</v>
      </c>
      <c r="F119" s="108">
        <v>55858</v>
      </c>
      <c r="G119" s="176"/>
    </row>
    <row r="120" spans="1:7" ht="32.25" customHeight="1">
      <c r="A120" s="106"/>
      <c r="B120" s="106"/>
      <c r="C120" s="218">
        <v>4170</v>
      </c>
      <c r="D120" s="107" t="s">
        <v>150</v>
      </c>
      <c r="E120" s="108">
        <v>4000</v>
      </c>
      <c r="F120" s="108">
        <v>1837</v>
      </c>
      <c r="G120" s="176"/>
    </row>
    <row r="121" spans="1:7" ht="21.75" customHeight="1">
      <c r="A121" s="106"/>
      <c r="B121" s="106"/>
      <c r="C121" s="218" t="s">
        <v>316</v>
      </c>
      <c r="D121" s="107" t="s">
        <v>192</v>
      </c>
      <c r="E121" s="108">
        <v>119735</v>
      </c>
      <c r="F121" s="108">
        <v>72257</v>
      </c>
      <c r="G121" s="176"/>
    </row>
    <row r="122" spans="1:7" ht="30.75" customHeight="1">
      <c r="A122" s="106"/>
      <c r="B122" s="106" t="s">
        <v>173</v>
      </c>
      <c r="C122" s="213"/>
      <c r="D122" s="107" t="s">
        <v>174</v>
      </c>
      <c r="E122" s="108">
        <f>E123+E124+E125+E126+E127</f>
        <v>242619</v>
      </c>
      <c r="F122" s="108">
        <f>F123+F124+F125+F126+F127</f>
        <v>120726</v>
      </c>
      <c r="G122" s="176"/>
    </row>
    <row r="123" spans="1:7" ht="30.75" customHeight="1">
      <c r="A123" s="106"/>
      <c r="B123" s="106"/>
      <c r="C123" s="213">
        <v>3020</v>
      </c>
      <c r="D123" s="238" t="s">
        <v>270</v>
      </c>
      <c r="E123" s="108">
        <v>10847</v>
      </c>
      <c r="F123" s="108">
        <v>5426</v>
      </c>
      <c r="G123" s="176"/>
    </row>
    <row r="124" spans="1:7" ht="36" customHeight="1">
      <c r="A124" s="106"/>
      <c r="B124" s="106"/>
      <c r="C124" s="213">
        <v>4010</v>
      </c>
      <c r="D124" s="107" t="s">
        <v>189</v>
      </c>
      <c r="E124" s="108">
        <v>161308</v>
      </c>
      <c r="F124" s="108">
        <v>74423</v>
      </c>
      <c r="G124" s="176"/>
    </row>
    <row r="125" spans="1:7" ht="28.5" customHeight="1">
      <c r="A125" s="106"/>
      <c r="B125" s="106"/>
      <c r="C125" s="213">
        <v>4040</v>
      </c>
      <c r="D125" s="107" t="s">
        <v>201</v>
      </c>
      <c r="E125" s="108">
        <v>13181</v>
      </c>
      <c r="F125" s="108">
        <v>13181</v>
      </c>
      <c r="G125" s="176"/>
    </row>
    <row r="126" spans="1:7" ht="27" customHeight="1">
      <c r="A126" s="106"/>
      <c r="B126" s="106"/>
      <c r="C126" s="218" t="s">
        <v>190</v>
      </c>
      <c r="D126" s="107" t="s">
        <v>191</v>
      </c>
      <c r="E126" s="108">
        <v>32093</v>
      </c>
      <c r="F126" s="108">
        <v>15211</v>
      </c>
      <c r="G126" s="176"/>
    </row>
    <row r="127" spans="1:7" ht="19.5" customHeight="1">
      <c r="A127" s="106"/>
      <c r="B127" s="106"/>
      <c r="C127" s="218" t="s">
        <v>279</v>
      </c>
      <c r="D127" s="107" t="s">
        <v>192</v>
      </c>
      <c r="E127" s="108">
        <v>25190</v>
      </c>
      <c r="F127" s="108">
        <v>12485</v>
      </c>
      <c r="G127" s="176"/>
    </row>
    <row r="128" spans="1:7" ht="21.75" customHeight="1">
      <c r="A128" s="106"/>
      <c r="B128" s="106" t="s">
        <v>69</v>
      </c>
      <c r="C128" s="213"/>
      <c r="D128" s="107" t="s">
        <v>82</v>
      </c>
      <c r="E128" s="108">
        <f>E129+E130+E131+E132+E133+E134+E135+E136</f>
        <v>7886757</v>
      </c>
      <c r="F128" s="108">
        <f>F129+F130+F131+F132+F133+F134+F135+F136</f>
        <v>2712626</v>
      </c>
      <c r="G128" s="176"/>
    </row>
    <row r="129" spans="1:7" ht="34.5" customHeight="1">
      <c r="A129" s="106"/>
      <c r="B129" s="106"/>
      <c r="C129" s="213">
        <v>3020</v>
      </c>
      <c r="D129" s="238" t="s">
        <v>270</v>
      </c>
      <c r="E129" s="108">
        <v>221366</v>
      </c>
      <c r="F129" s="108">
        <v>100485</v>
      </c>
      <c r="G129" s="176"/>
    </row>
    <row r="130" spans="1:7" ht="36" customHeight="1">
      <c r="A130" s="106"/>
      <c r="B130" s="106"/>
      <c r="C130" s="213">
        <v>4010</v>
      </c>
      <c r="D130" s="107" t="s">
        <v>189</v>
      </c>
      <c r="E130" s="108">
        <v>3544754</v>
      </c>
      <c r="F130" s="108">
        <v>1619771</v>
      </c>
      <c r="G130" s="176"/>
    </row>
    <row r="131" spans="1:7" ht="32.25" customHeight="1">
      <c r="A131" s="106"/>
      <c r="B131" s="106"/>
      <c r="C131" s="213">
        <v>4040</v>
      </c>
      <c r="D131" s="107" t="s">
        <v>201</v>
      </c>
      <c r="E131" s="108">
        <v>253785</v>
      </c>
      <c r="F131" s="108">
        <v>250804</v>
      </c>
      <c r="G131" s="176"/>
    </row>
    <row r="132" spans="1:7" ht="18.75" customHeight="1">
      <c r="A132" s="106"/>
      <c r="B132" s="106"/>
      <c r="C132" s="218" t="s">
        <v>190</v>
      </c>
      <c r="D132" s="107" t="s">
        <v>191</v>
      </c>
      <c r="E132" s="108">
        <v>694324</v>
      </c>
      <c r="F132" s="108">
        <v>328185</v>
      </c>
      <c r="G132" s="176"/>
    </row>
    <row r="133" spans="1:7" ht="30">
      <c r="A133" s="106"/>
      <c r="B133" s="106"/>
      <c r="C133" s="218">
        <v>4170</v>
      </c>
      <c r="D133" s="107" t="s">
        <v>150</v>
      </c>
      <c r="E133" s="108">
        <v>18000</v>
      </c>
      <c r="F133" s="108">
        <v>9050</v>
      </c>
      <c r="G133" s="176"/>
    </row>
    <row r="134" spans="1:7" ht="22.5" customHeight="1">
      <c r="A134" s="106"/>
      <c r="B134" s="106"/>
      <c r="C134" s="218" t="s">
        <v>227</v>
      </c>
      <c r="D134" s="107" t="s">
        <v>192</v>
      </c>
      <c r="E134" s="108">
        <v>650625</v>
      </c>
      <c r="F134" s="108">
        <v>404331</v>
      </c>
      <c r="G134" s="176"/>
    </row>
    <row r="135" spans="1:7" ht="39" customHeight="1">
      <c r="A135" s="106"/>
      <c r="B135" s="106"/>
      <c r="C135" s="218">
        <v>6050</v>
      </c>
      <c r="D135" s="107" t="s">
        <v>194</v>
      </c>
      <c r="E135" s="108">
        <v>2403903</v>
      </c>
      <c r="F135" s="108"/>
      <c r="G135" s="176"/>
    </row>
    <row r="136" spans="1:7" ht="46.5" customHeight="1">
      <c r="A136" s="106"/>
      <c r="B136" s="106"/>
      <c r="C136" s="218">
        <v>6060</v>
      </c>
      <c r="D136" s="107" t="s">
        <v>195</v>
      </c>
      <c r="E136" s="108">
        <v>100000</v>
      </c>
      <c r="F136" s="108"/>
      <c r="G136" s="176"/>
    </row>
    <row r="137" spans="1:7" ht="25.5" customHeight="1">
      <c r="A137" s="106"/>
      <c r="B137" s="106" t="s">
        <v>93</v>
      </c>
      <c r="C137" s="213"/>
      <c r="D137" s="107" t="s">
        <v>94</v>
      </c>
      <c r="E137" s="108">
        <f>E138+E139+E140+E141+E142+E143+E144</f>
        <v>932820</v>
      </c>
      <c r="F137" s="108">
        <f>F138+F139+F140+F141+F142+F143+F144</f>
        <v>436235</v>
      </c>
      <c r="G137" s="176"/>
    </row>
    <row r="138" spans="1:7" ht="31.5" customHeight="1">
      <c r="A138" s="106"/>
      <c r="B138" s="106"/>
      <c r="C138" s="213">
        <v>3020</v>
      </c>
      <c r="D138" s="238" t="s">
        <v>270</v>
      </c>
      <c r="E138" s="108">
        <v>1363</v>
      </c>
      <c r="F138" s="108">
        <v>365</v>
      </c>
      <c r="G138" s="176"/>
    </row>
    <row r="139" spans="1:7" ht="38.25" customHeight="1">
      <c r="A139" s="106"/>
      <c r="B139" s="106"/>
      <c r="C139" s="213">
        <v>4010</v>
      </c>
      <c r="D139" s="107" t="s">
        <v>189</v>
      </c>
      <c r="E139" s="108">
        <v>621450</v>
      </c>
      <c r="F139" s="108">
        <v>282062</v>
      </c>
      <c r="G139" s="176"/>
    </row>
    <row r="140" spans="1:7" ht="35.25" customHeight="1">
      <c r="A140" s="106"/>
      <c r="B140" s="106"/>
      <c r="C140" s="213">
        <v>4040</v>
      </c>
      <c r="D140" s="107" t="s">
        <v>201</v>
      </c>
      <c r="E140" s="108">
        <v>48807</v>
      </c>
      <c r="F140" s="108">
        <v>45591</v>
      </c>
      <c r="G140" s="176"/>
    </row>
    <row r="141" spans="1:7" ht="26.25" customHeight="1">
      <c r="A141" s="106"/>
      <c r="B141" s="106"/>
      <c r="C141" s="218" t="s">
        <v>190</v>
      </c>
      <c r="D141" s="107" t="s">
        <v>191</v>
      </c>
      <c r="E141" s="108">
        <v>118382</v>
      </c>
      <c r="F141" s="108">
        <v>46000</v>
      </c>
      <c r="G141" s="176"/>
    </row>
    <row r="142" spans="1:7" ht="30">
      <c r="A142" s="106"/>
      <c r="B142" s="106"/>
      <c r="C142" s="218">
        <v>4170</v>
      </c>
      <c r="D142" s="107" t="s">
        <v>150</v>
      </c>
      <c r="E142" s="108">
        <v>717</v>
      </c>
      <c r="F142" s="108"/>
      <c r="G142" s="176"/>
    </row>
    <row r="143" spans="1:7" ht="28.5" customHeight="1">
      <c r="A143" s="106"/>
      <c r="B143" s="106"/>
      <c r="C143" s="218" t="s">
        <v>279</v>
      </c>
      <c r="D143" s="107" t="s">
        <v>192</v>
      </c>
      <c r="E143" s="108">
        <v>138641</v>
      </c>
      <c r="F143" s="108">
        <v>61102</v>
      </c>
      <c r="G143" s="176"/>
    </row>
    <row r="144" spans="1:7" ht="28.5" customHeight="1">
      <c r="A144" s="106"/>
      <c r="B144" s="106"/>
      <c r="C144" s="218">
        <v>4780</v>
      </c>
      <c r="D144" s="238" t="s">
        <v>319</v>
      </c>
      <c r="E144" s="108">
        <v>3460</v>
      </c>
      <c r="F144" s="108">
        <v>1115</v>
      </c>
      <c r="G144" s="176"/>
    </row>
    <row r="145" spans="1:7" ht="36" customHeight="1">
      <c r="A145" s="106"/>
      <c r="B145" s="106" t="s">
        <v>175</v>
      </c>
      <c r="C145" s="213"/>
      <c r="D145" s="107" t="s">
        <v>176</v>
      </c>
      <c r="E145" s="108">
        <f>E146</f>
        <v>36378</v>
      </c>
      <c r="F145" s="108">
        <f>F146</f>
        <v>8408</v>
      </c>
      <c r="G145" s="176"/>
    </row>
    <row r="146" spans="1:8" ht="21" customHeight="1">
      <c r="A146" s="106"/>
      <c r="B146" s="106"/>
      <c r="C146" s="218">
        <v>4300</v>
      </c>
      <c r="D146" s="107" t="s">
        <v>192</v>
      </c>
      <c r="E146" s="108">
        <v>36378</v>
      </c>
      <c r="F146" s="108">
        <v>8408</v>
      </c>
      <c r="G146" s="176"/>
      <c r="H146" s="246" t="s">
        <v>274</v>
      </c>
    </row>
    <row r="147" spans="1:7" ht="21" customHeight="1">
      <c r="A147" s="106"/>
      <c r="B147" s="106" t="s">
        <v>45</v>
      </c>
      <c r="C147" s="213"/>
      <c r="D147" s="107" t="s">
        <v>46</v>
      </c>
      <c r="E147" s="108">
        <f>E148+E149+E150+E151+E152</f>
        <v>481615</v>
      </c>
      <c r="F147" s="108">
        <f>F148+F149+F150+F151+F152</f>
        <v>100578</v>
      </c>
      <c r="G147" s="176"/>
    </row>
    <row r="148" spans="1:7" ht="29.25" customHeight="1">
      <c r="A148" s="106"/>
      <c r="B148" s="106"/>
      <c r="C148" s="213" t="s">
        <v>380</v>
      </c>
      <c r="D148" s="107" t="s">
        <v>189</v>
      </c>
      <c r="E148" s="108">
        <v>7010</v>
      </c>
      <c r="F148" s="108">
        <v>2147</v>
      </c>
      <c r="G148" s="176"/>
    </row>
    <row r="149" spans="1:7" ht="35.25" customHeight="1">
      <c r="A149" s="106"/>
      <c r="B149" s="106"/>
      <c r="C149" s="218" t="s">
        <v>381</v>
      </c>
      <c r="D149" s="107" t="s">
        <v>191</v>
      </c>
      <c r="E149" s="108">
        <v>1390</v>
      </c>
      <c r="F149" s="108">
        <v>422</v>
      </c>
      <c r="G149" s="176"/>
    </row>
    <row r="150" spans="1:7" ht="35.25" customHeight="1">
      <c r="A150" s="106"/>
      <c r="B150" s="106"/>
      <c r="C150" s="218" t="s">
        <v>284</v>
      </c>
      <c r="D150" s="107" t="s">
        <v>150</v>
      </c>
      <c r="E150" s="108">
        <v>22446</v>
      </c>
      <c r="F150" s="108">
        <v>3686</v>
      </c>
      <c r="G150" s="176"/>
    </row>
    <row r="151" spans="1:7" ht="35.25" customHeight="1">
      <c r="A151" s="106"/>
      <c r="B151" s="106"/>
      <c r="C151" s="218" t="s">
        <v>382</v>
      </c>
      <c r="D151" s="107" t="s">
        <v>192</v>
      </c>
      <c r="E151" s="108">
        <v>303274</v>
      </c>
      <c r="F151" s="108">
        <v>94323</v>
      </c>
      <c r="G151" s="176"/>
    </row>
    <row r="152" spans="1:7" ht="15.75">
      <c r="A152" s="106"/>
      <c r="B152" s="106"/>
      <c r="C152" s="218">
        <v>4300</v>
      </c>
      <c r="D152" s="107" t="s">
        <v>192</v>
      </c>
      <c r="E152" s="108">
        <v>147495</v>
      </c>
      <c r="F152" s="108"/>
      <c r="G152" s="176"/>
    </row>
    <row r="153" spans="1:7" ht="24" customHeight="1">
      <c r="A153" s="115" t="s">
        <v>29</v>
      </c>
      <c r="B153" s="115"/>
      <c r="C153" s="214"/>
      <c r="D153" s="117" t="s">
        <v>30</v>
      </c>
      <c r="E153" s="118">
        <f>E154</f>
        <v>10811415</v>
      </c>
      <c r="F153" s="118">
        <f>F154</f>
        <v>5276723</v>
      </c>
      <c r="G153" s="163">
        <f>F153/E153%</f>
        <v>48.80696005102015</v>
      </c>
    </row>
    <row r="154" spans="1:7" ht="54.75" customHeight="1">
      <c r="A154" s="106"/>
      <c r="B154" s="106" t="s">
        <v>31</v>
      </c>
      <c r="C154" s="213"/>
      <c r="D154" s="178" t="s">
        <v>139</v>
      </c>
      <c r="E154" s="108">
        <f>E155+E156</f>
        <v>10811415</v>
      </c>
      <c r="F154" s="108">
        <f>F155+F156</f>
        <v>5276723</v>
      </c>
      <c r="G154" s="176"/>
    </row>
    <row r="155" spans="1:7" ht="87" customHeight="1">
      <c r="A155" s="106"/>
      <c r="B155" s="106"/>
      <c r="C155" s="213">
        <v>2320</v>
      </c>
      <c r="D155" s="179" t="s">
        <v>197</v>
      </c>
      <c r="E155" s="108">
        <v>10745000</v>
      </c>
      <c r="F155" s="108">
        <v>5250000</v>
      </c>
      <c r="G155" s="176"/>
    </row>
    <row r="156" spans="1:7" ht="18.75" customHeight="1">
      <c r="A156" s="106"/>
      <c r="B156" s="106"/>
      <c r="C156" s="213">
        <v>4130</v>
      </c>
      <c r="D156" s="107" t="s">
        <v>192</v>
      </c>
      <c r="E156" s="108">
        <v>66415</v>
      </c>
      <c r="F156" s="108">
        <v>26723</v>
      </c>
      <c r="G156" s="176"/>
    </row>
    <row r="157" spans="1:7" ht="21" customHeight="1">
      <c r="A157" s="115" t="s">
        <v>116</v>
      </c>
      <c r="B157" s="115"/>
      <c r="C157" s="214"/>
      <c r="D157" s="117" t="s">
        <v>117</v>
      </c>
      <c r="E157" s="118">
        <f>E158+E168+E175+E186</f>
        <v>6827043</v>
      </c>
      <c r="F157" s="118">
        <f>F158+F168+F175+F186</f>
        <v>2844191</v>
      </c>
      <c r="G157" s="163">
        <f>F157/E157%</f>
        <v>41.660657476450645</v>
      </c>
    </row>
    <row r="158" spans="1:7" ht="38.25" customHeight="1">
      <c r="A158" s="106"/>
      <c r="B158" s="106" t="s">
        <v>118</v>
      </c>
      <c r="C158" s="213"/>
      <c r="D158" s="107" t="s">
        <v>47</v>
      </c>
      <c r="E158" s="108">
        <f>E159+E160+E161+E162+E163+E164+E165+E166</f>
        <v>3003467</v>
      </c>
      <c r="F158" s="108">
        <f>F159+F160+F161+F162+F163+F164+F165+F166</f>
        <v>1279784</v>
      </c>
      <c r="G158" s="176"/>
    </row>
    <row r="159" spans="1:7" ht="91.5" customHeight="1">
      <c r="A159" s="106"/>
      <c r="B159" s="106"/>
      <c r="C159" s="213">
        <v>2320</v>
      </c>
      <c r="D159" s="179" t="s">
        <v>197</v>
      </c>
      <c r="E159" s="108">
        <v>409764</v>
      </c>
      <c r="F159" s="108">
        <v>204321</v>
      </c>
      <c r="G159" s="176"/>
    </row>
    <row r="160" spans="1:7" ht="99" customHeight="1">
      <c r="A160" s="106"/>
      <c r="B160" s="106"/>
      <c r="C160" s="218">
        <v>2830</v>
      </c>
      <c r="D160" s="179" t="s">
        <v>228</v>
      </c>
      <c r="E160" s="108">
        <v>2065695</v>
      </c>
      <c r="F160" s="108">
        <v>905321</v>
      </c>
      <c r="G160" s="176"/>
    </row>
    <row r="161" spans="1:7" ht="24" customHeight="1">
      <c r="A161" s="106"/>
      <c r="B161" s="106"/>
      <c r="C161" s="213">
        <v>3110</v>
      </c>
      <c r="D161" s="238" t="s">
        <v>280</v>
      </c>
      <c r="E161" s="108">
        <v>359154</v>
      </c>
      <c r="F161" s="108">
        <v>95804</v>
      </c>
      <c r="G161" s="176"/>
    </row>
    <row r="162" spans="1:7" ht="36" customHeight="1">
      <c r="A162" s="106"/>
      <c r="B162" s="106"/>
      <c r="C162" s="213">
        <v>4010</v>
      </c>
      <c r="D162" s="180" t="s">
        <v>189</v>
      </c>
      <c r="E162" s="108">
        <v>53000</v>
      </c>
      <c r="F162" s="108">
        <v>22599</v>
      </c>
      <c r="G162" s="176"/>
    </row>
    <row r="163" spans="1:7" ht="35.25" customHeight="1">
      <c r="A163" s="106"/>
      <c r="B163" s="106"/>
      <c r="C163" s="213">
        <v>4040</v>
      </c>
      <c r="D163" s="107" t="s">
        <v>201</v>
      </c>
      <c r="E163" s="108">
        <v>4000</v>
      </c>
      <c r="F163" s="108">
        <v>2700</v>
      </c>
      <c r="G163" s="176"/>
    </row>
    <row r="164" spans="1:7" ht="31.5" customHeight="1">
      <c r="A164" s="106"/>
      <c r="B164" s="106"/>
      <c r="C164" s="218" t="s">
        <v>190</v>
      </c>
      <c r="D164" s="107" t="s">
        <v>191</v>
      </c>
      <c r="E164" s="108">
        <v>15100</v>
      </c>
      <c r="F164" s="108">
        <v>3989</v>
      </c>
      <c r="G164" s="176"/>
    </row>
    <row r="165" spans="1:7" ht="33.75" customHeight="1">
      <c r="A165" s="106"/>
      <c r="B165" s="106"/>
      <c r="C165" s="218">
        <v>4170</v>
      </c>
      <c r="D165" s="107" t="s">
        <v>150</v>
      </c>
      <c r="E165" s="108">
        <v>26800</v>
      </c>
      <c r="F165" s="108">
        <v>10248</v>
      </c>
      <c r="G165" s="176"/>
    </row>
    <row r="166" spans="1:7" ht="30.75" customHeight="1">
      <c r="A166" s="106"/>
      <c r="B166" s="106"/>
      <c r="C166" s="218" t="s">
        <v>317</v>
      </c>
      <c r="D166" s="107" t="s">
        <v>192</v>
      </c>
      <c r="E166" s="108">
        <v>69954</v>
      </c>
      <c r="F166" s="108">
        <v>34802</v>
      </c>
      <c r="G166" s="176"/>
    </row>
    <row r="167" spans="1:7" ht="45" hidden="1">
      <c r="A167" s="106"/>
      <c r="B167" s="106"/>
      <c r="C167" s="218">
        <v>6060</v>
      </c>
      <c r="D167" s="107" t="s">
        <v>195</v>
      </c>
      <c r="E167" s="108"/>
      <c r="F167" s="108"/>
      <c r="G167" s="176"/>
    </row>
    <row r="168" spans="1:7" ht="24.75" customHeight="1">
      <c r="A168" s="106"/>
      <c r="B168" s="106" t="s">
        <v>129</v>
      </c>
      <c r="C168" s="213"/>
      <c r="D168" s="107" t="s">
        <v>48</v>
      </c>
      <c r="E168" s="108">
        <f>E169+E170+E171+E172+E173+E174</f>
        <v>2597998</v>
      </c>
      <c r="F168" s="108">
        <f>F169+F170+F171+F172+F173+F174</f>
        <v>1169669</v>
      </c>
      <c r="G168" s="176"/>
    </row>
    <row r="169" spans="1:7" ht="86.25" customHeight="1">
      <c r="A169" s="106"/>
      <c r="B169" s="106"/>
      <c r="C169" s="213">
        <v>2320</v>
      </c>
      <c r="D169" s="179" t="s">
        <v>197</v>
      </c>
      <c r="E169" s="108">
        <v>230000</v>
      </c>
      <c r="F169" s="108">
        <v>77268</v>
      </c>
      <c r="G169" s="176"/>
    </row>
    <row r="170" spans="1:7" ht="30" customHeight="1">
      <c r="A170" s="106"/>
      <c r="B170" s="106"/>
      <c r="C170" s="213">
        <v>3110</v>
      </c>
      <c r="D170" s="107" t="s">
        <v>280</v>
      </c>
      <c r="E170" s="108">
        <v>1975605</v>
      </c>
      <c r="F170" s="108">
        <v>944419</v>
      </c>
      <c r="G170" s="176"/>
    </row>
    <row r="171" spans="1:7" ht="30" customHeight="1">
      <c r="A171" s="106"/>
      <c r="B171" s="106"/>
      <c r="C171" s="213">
        <v>4010</v>
      </c>
      <c r="D171" s="180" t="s">
        <v>189</v>
      </c>
      <c r="E171" s="108">
        <v>30060</v>
      </c>
      <c r="F171" s="108">
        <v>5517</v>
      </c>
      <c r="G171" s="176"/>
    </row>
    <row r="172" spans="1:7" ht="26.25" customHeight="1">
      <c r="A172" s="106"/>
      <c r="B172" s="106"/>
      <c r="C172" s="218" t="s">
        <v>190</v>
      </c>
      <c r="D172" s="107" t="s">
        <v>191</v>
      </c>
      <c r="E172" s="108">
        <v>63880</v>
      </c>
      <c r="F172" s="108">
        <v>38908</v>
      </c>
      <c r="G172" s="176"/>
    </row>
    <row r="173" spans="1:7" ht="30">
      <c r="A173" s="106"/>
      <c r="B173" s="106"/>
      <c r="C173" s="218">
        <v>4170</v>
      </c>
      <c r="D173" s="107" t="s">
        <v>150</v>
      </c>
      <c r="E173" s="108">
        <v>286453</v>
      </c>
      <c r="F173" s="108">
        <v>103542</v>
      </c>
      <c r="G173" s="176"/>
    </row>
    <row r="174" spans="1:7" ht="15.75">
      <c r="A174" s="106"/>
      <c r="B174" s="106"/>
      <c r="C174" s="218">
        <v>4580</v>
      </c>
      <c r="D174" s="107" t="s">
        <v>192</v>
      </c>
      <c r="E174" s="108">
        <v>12000</v>
      </c>
      <c r="F174" s="108">
        <v>15</v>
      </c>
      <c r="G174" s="176"/>
    </row>
    <row r="175" spans="1:7" ht="30">
      <c r="A175" s="106"/>
      <c r="B175" s="106" t="s">
        <v>121</v>
      </c>
      <c r="C175" s="213"/>
      <c r="D175" s="107" t="s">
        <v>36</v>
      </c>
      <c r="E175" s="108">
        <f>E176+E177+E178+E179+E180+E181+E182+E183+E184+E185</f>
        <v>1218782</v>
      </c>
      <c r="F175" s="108">
        <f>F176+F177+F178+F179+F180+F181+F182+F183+F184+F185</f>
        <v>392901</v>
      </c>
      <c r="G175" s="176"/>
    </row>
    <row r="176" spans="1:7" ht="28.5">
      <c r="A176" s="106"/>
      <c r="B176" s="106"/>
      <c r="C176" s="213">
        <v>3020</v>
      </c>
      <c r="D176" s="238" t="s">
        <v>270</v>
      </c>
      <c r="E176" s="108">
        <v>900</v>
      </c>
      <c r="F176" s="108"/>
      <c r="G176" s="176"/>
    </row>
    <row r="177" spans="1:7" ht="27.75" customHeight="1">
      <c r="A177" s="106"/>
      <c r="B177" s="106"/>
      <c r="C177" s="218">
        <v>4010</v>
      </c>
      <c r="D177" s="180" t="s">
        <v>189</v>
      </c>
      <c r="E177" s="108">
        <v>635540</v>
      </c>
      <c r="F177" s="108">
        <v>227631</v>
      </c>
      <c r="G177" s="176"/>
    </row>
    <row r="178" spans="1:7" ht="27.75" customHeight="1">
      <c r="A178" s="106"/>
      <c r="B178" s="106"/>
      <c r="C178" s="218" t="s">
        <v>281</v>
      </c>
      <c r="D178" s="180" t="s">
        <v>189</v>
      </c>
      <c r="E178" s="108">
        <v>39480</v>
      </c>
      <c r="F178" s="108"/>
      <c r="G178" s="176"/>
    </row>
    <row r="179" spans="1:7" ht="33" customHeight="1">
      <c r="A179" s="106"/>
      <c r="B179" s="106"/>
      <c r="C179" s="213">
        <v>4040</v>
      </c>
      <c r="D179" s="107" t="s">
        <v>201</v>
      </c>
      <c r="E179" s="108">
        <v>35067</v>
      </c>
      <c r="F179" s="108">
        <v>35067</v>
      </c>
      <c r="G179" s="176"/>
    </row>
    <row r="180" spans="1:7" ht="25.5" customHeight="1">
      <c r="A180" s="106"/>
      <c r="B180" s="106"/>
      <c r="C180" s="218" t="s">
        <v>282</v>
      </c>
      <c r="D180" s="107" t="s">
        <v>191</v>
      </c>
      <c r="E180" s="108">
        <v>121308</v>
      </c>
      <c r="F180" s="108">
        <v>42934</v>
      </c>
      <c r="G180" s="176"/>
    </row>
    <row r="181" spans="1:7" ht="25.5" customHeight="1">
      <c r="A181" s="106"/>
      <c r="B181" s="106"/>
      <c r="C181" s="218" t="s">
        <v>283</v>
      </c>
      <c r="D181" s="107" t="s">
        <v>191</v>
      </c>
      <c r="E181" s="108">
        <v>7782</v>
      </c>
      <c r="F181" s="108"/>
      <c r="G181" s="176"/>
    </row>
    <row r="182" spans="1:7" ht="27.75" customHeight="1">
      <c r="A182" s="106"/>
      <c r="B182" s="106"/>
      <c r="C182" s="218">
        <v>4170</v>
      </c>
      <c r="D182" s="107" t="s">
        <v>150</v>
      </c>
      <c r="E182" s="108">
        <v>23000</v>
      </c>
      <c r="F182" s="108">
        <v>449</v>
      </c>
      <c r="G182" s="176"/>
    </row>
    <row r="183" spans="1:7" ht="39.75" customHeight="1">
      <c r="A183" s="106"/>
      <c r="B183" s="106"/>
      <c r="C183" s="218" t="s">
        <v>284</v>
      </c>
      <c r="D183" s="107" t="s">
        <v>150</v>
      </c>
      <c r="E183" s="108">
        <v>18200</v>
      </c>
      <c r="F183" s="108"/>
      <c r="G183" s="176"/>
    </row>
    <row r="184" spans="1:7" ht="39.75" customHeight="1">
      <c r="A184" s="106"/>
      <c r="B184" s="106"/>
      <c r="C184" s="218" t="s">
        <v>227</v>
      </c>
      <c r="D184" s="107" t="s">
        <v>192</v>
      </c>
      <c r="E184" s="108">
        <v>226932</v>
      </c>
      <c r="F184" s="108">
        <v>86820</v>
      </c>
      <c r="G184" s="176"/>
    </row>
    <row r="185" spans="1:7" ht="25.5" customHeight="1">
      <c r="A185" s="106"/>
      <c r="B185" s="106"/>
      <c r="C185" s="218" t="s">
        <v>318</v>
      </c>
      <c r="D185" s="107" t="s">
        <v>192</v>
      </c>
      <c r="E185" s="108">
        <v>110573</v>
      </c>
      <c r="F185" s="108"/>
      <c r="G185" s="176"/>
    </row>
    <row r="186" spans="1:7" ht="62.25" customHeight="1">
      <c r="A186" s="106"/>
      <c r="B186" s="106" t="s">
        <v>152</v>
      </c>
      <c r="C186" s="213"/>
      <c r="D186" s="178" t="s">
        <v>153</v>
      </c>
      <c r="E186" s="108">
        <f>E187</f>
        <v>6796</v>
      </c>
      <c r="F186" s="108">
        <f>F187</f>
        <v>1837</v>
      </c>
      <c r="G186" s="176"/>
    </row>
    <row r="187" spans="1:7" ht="106.5" customHeight="1">
      <c r="A187" s="106"/>
      <c r="B187" s="106"/>
      <c r="C187" s="218">
        <v>2830</v>
      </c>
      <c r="D187" s="179" t="s">
        <v>228</v>
      </c>
      <c r="E187" s="108">
        <v>6796</v>
      </c>
      <c r="F187" s="108">
        <v>1837</v>
      </c>
      <c r="G187" s="176"/>
    </row>
    <row r="188" spans="1:7" ht="54.75" customHeight="1">
      <c r="A188" s="115" t="s">
        <v>33</v>
      </c>
      <c r="B188" s="115"/>
      <c r="C188" s="214"/>
      <c r="D188" s="119" t="s">
        <v>183</v>
      </c>
      <c r="E188" s="118">
        <f>E192+E189</f>
        <v>1579928</v>
      </c>
      <c r="F188" s="118">
        <f>F192+F189</f>
        <v>711086</v>
      </c>
      <c r="G188" s="163">
        <f>F188/E188%</f>
        <v>45.00749401238537</v>
      </c>
    </row>
    <row r="189" spans="1:7" ht="56.25" customHeight="1">
      <c r="A189" s="181"/>
      <c r="B189" s="181" t="s">
        <v>178</v>
      </c>
      <c r="C189" s="213"/>
      <c r="D189" s="180" t="s">
        <v>179</v>
      </c>
      <c r="E189" s="182">
        <f>E190+E191</f>
        <v>70692</v>
      </c>
      <c r="F189" s="182">
        <f>F190+F191</f>
        <v>25071</v>
      </c>
      <c r="G189" s="183"/>
    </row>
    <row r="190" spans="1:7" ht="91.5" customHeight="1">
      <c r="A190" s="181"/>
      <c r="B190" s="181"/>
      <c r="C190" s="213">
        <v>2320</v>
      </c>
      <c r="D190" s="179" t="s">
        <v>197</v>
      </c>
      <c r="E190" s="182">
        <v>21372</v>
      </c>
      <c r="F190" s="182">
        <v>411</v>
      </c>
      <c r="G190" s="183"/>
    </row>
    <row r="191" spans="1:7" ht="49.5" customHeight="1">
      <c r="A191" s="181"/>
      <c r="B191" s="181"/>
      <c r="C191" s="213">
        <v>2580</v>
      </c>
      <c r="D191" s="179" t="s">
        <v>204</v>
      </c>
      <c r="E191" s="182">
        <v>49320</v>
      </c>
      <c r="F191" s="182">
        <v>24660</v>
      </c>
      <c r="G191" s="183"/>
    </row>
    <row r="192" spans="1:7" ht="27" customHeight="1">
      <c r="A192" s="106"/>
      <c r="B192" s="106" t="s">
        <v>37</v>
      </c>
      <c r="C192" s="213"/>
      <c r="D192" s="107" t="s">
        <v>38</v>
      </c>
      <c r="E192" s="108">
        <f>E193</f>
        <v>1509236</v>
      </c>
      <c r="F192" s="108">
        <f>F193</f>
        <v>686015</v>
      </c>
      <c r="G192" s="176"/>
    </row>
    <row r="193" spans="1:7" ht="88.5" customHeight="1">
      <c r="A193" s="106"/>
      <c r="B193" s="106"/>
      <c r="C193" s="213">
        <v>2320</v>
      </c>
      <c r="D193" s="179" t="s">
        <v>197</v>
      </c>
      <c r="E193" s="108">
        <v>1509236</v>
      </c>
      <c r="F193" s="108">
        <v>686015</v>
      </c>
      <c r="G193" s="176"/>
    </row>
    <row r="194" spans="1:7" ht="31.5">
      <c r="A194" s="115" t="s">
        <v>49</v>
      </c>
      <c r="B194" s="115"/>
      <c r="C194" s="214"/>
      <c r="D194" s="119" t="s">
        <v>50</v>
      </c>
      <c r="E194" s="118">
        <f>E195+E207+E215+E223+E225+E233+E235</f>
        <v>8857650</v>
      </c>
      <c r="F194" s="118">
        <f>F195+F207+F215+F223+F225+F233+F235</f>
        <v>4191915</v>
      </c>
      <c r="G194" s="163">
        <f>F194/E194%</f>
        <v>47.32536282196745</v>
      </c>
    </row>
    <row r="195" spans="1:7" ht="38.25" customHeight="1">
      <c r="A195" s="106"/>
      <c r="B195" s="106" t="s">
        <v>71</v>
      </c>
      <c r="C195" s="213"/>
      <c r="D195" s="107" t="s">
        <v>83</v>
      </c>
      <c r="E195" s="108">
        <f>E196+E197+E198+E199+E200+E201+E202+E203+E204+E205+E206</f>
        <v>3878248</v>
      </c>
      <c r="F195" s="108">
        <f>F196+F197+F198+F199+F200+F201+F202+F203+F204+F205+F206</f>
        <v>1878064</v>
      </c>
      <c r="G195" s="176"/>
    </row>
    <row r="196" spans="1:7" ht="62.25" customHeight="1">
      <c r="A196" s="106"/>
      <c r="B196" s="106"/>
      <c r="C196" s="213">
        <v>2540</v>
      </c>
      <c r="D196" s="107" t="s">
        <v>193</v>
      </c>
      <c r="E196" s="108">
        <v>3052275</v>
      </c>
      <c r="F196" s="108">
        <v>1501016</v>
      </c>
      <c r="G196" s="176"/>
    </row>
    <row r="197" spans="1:7" ht="36" customHeight="1">
      <c r="A197" s="106"/>
      <c r="B197" s="106"/>
      <c r="C197" s="213">
        <v>3020</v>
      </c>
      <c r="D197" s="238" t="s">
        <v>270</v>
      </c>
      <c r="E197" s="108">
        <v>845</v>
      </c>
      <c r="F197" s="108">
        <v>200</v>
      </c>
      <c r="G197" s="176"/>
    </row>
    <row r="198" spans="1:7" ht="30">
      <c r="A198" s="106"/>
      <c r="B198" s="106"/>
      <c r="C198" s="213">
        <v>4010</v>
      </c>
      <c r="D198" s="180" t="s">
        <v>189</v>
      </c>
      <c r="E198" s="108">
        <v>370834</v>
      </c>
      <c r="F198" s="108">
        <v>170089</v>
      </c>
      <c r="G198" s="176"/>
    </row>
    <row r="199" spans="1:7" ht="30">
      <c r="A199" s="106"/>
      <c r="B199" s="106"/>
      <c r="C199" s="213" t="s">
        <v>383</v>
      </c>
      <c r="D199" s="180" t="s">
        <v>189</v>
      </c>
      <c r="E199" s="108">
        <v>7686</v>
      </c>
      <c r="F199" s="108">
        <v>2295</v>
      </c>
      <c r="G199" s="176"/>
    </row>
    <row r="200" spans="1:7" ht="30.75" customHeight="1">
      <c r="A200" s="106"/>
      <c r="B200" s="106"/>
      <c r="C200" s="213">
        <v>4040</v>
      </c>
      <c r="D200" s="107" t="s">
        <v>201</v>
      </c>
      <c r="E200" s="108">
        <v>29769</v>
      </c>
      <c r="F200" s="108">
        <v>28555</v>
      </c>
      <c r="G200" s="176"/>
    </row>
    <row r="201" spans="1:7" ht="30.75" customHeight="1">
      <c r="A201" s="106"/>
      <c r="B201" s="106"/>
      <c r="C201" s="213" t="s">
        <v>384</v>
      </c>
      <c r="D201" s="107" t="s">
        <v>201</v>
      </c>
      <c r="E201" s="108">
        <v>714</v>
      </c>
      <c r="F201" s="108"/>
      <c r="G201" s="176"/>
    </row>
    <row r="202" spans="1:7" ht="21" customHeight="1">
      <c r="A202" s="106"/>
      <c r="B202" s="106"/>
      <c r="C202" s="218" t="s">
        <v>190</v>
      </c>
      <c r="D202" s="107" t="s">
        <v>191</v>
      </c>
      <c r="E202" s="108">
        <v>72421</v>
      </c>
      <c r="F202" s="108">
        <v>34610</v>
      </c>
      <c r="G202" s="176"/>
    </row>
    <row r="203" spans="1:7" ht="30.75" customHeight="1">
      <c r="A203" s="106"/>
      <c r="B203" s="106"/>
      <c r="C203" s="218" t="s">
        <v>385</v>
      </c>
      <c r="D203" s="107" t="s">
        <v>191</v>
      </c>
      <c r="E203" s="108">
        <v>1673</v>
      </c>
      <c r="F203" s="108"/>
      <c r="G203" s="176"/>
    </row>
    <row r="204" spans="1:7" ht="33.75" customHeight="1">
      <c r="A204" s="106"/>
      <c r="B204" s="106"/>
      <c r="C204" s="218">
        <v>4170</v>
      </c>
      <c r="D204" s="107" t="s">
        <v>150</v>
      </c>
      <c r="E204" s="108">
        <v>754</v>
      </c>
      <c r="F204" s="108"/>
      <c r="G204" s="176"/>
    </row>
    <row r="205" spans="1:7" ht="27.75" customHeight="1">
      <c r="A205" s="106"/>
      <c r="B205" s="106"/>
      <c r="C205" s="218" t="s">
        <v>227</v>
      </c>
      <c r="D205" s="107" t="s">
        <v>192</v>
      </c>
      <c r="E205" s="108">
        <v>146317</v>
      </c>
      <c r="F205" s="108">
        <v>89157</v>
      </c>
      <c r="G205" s="176"/>
    </row>
    <row r="206" spans="1:7" ht="27.75" customHeight="1">
      <c r="A206" s="106"/>
      <c r="B206" s="106"/>
      <c r="C206" s="218" t="s">
        <v>386</v>
      </c>
      <c r="D206" s="107" t="s">
        <v>192</v>
      </c>
      <c r="E206" s="108">
        <v>194960</v>
      </c>
      <c r="F206" s="108">
        <v>52142</v>
      </c>
      <c r="G206" s="176"/>
    </row>
    <row r="207" spans="1:7" ht="51" customHeight="1">
      <c r="A207" s="106"/>
      <c r="B207" s="106" t="s">
        <v>73</v>
      </c>
      <c r="C207" s="213"/>
      <c r="D207" s="107" t="s">
        <v>84</v>
      </c>
      <c r="E207" s="108">
        <f>E208+E209+E210+E211+E212+E213+E214</f>
        <v>1992501</v>
      </c>
      <c r="F207" s="108">
        <f>F208+F209+F210+F211+F212+F213+F214</f>
        <v>931836</v>
      </c>
      <c r="G207" s="176"/>
    </row>
    <row r="208" spans="1:7" ht="51" customHeight="1">
      <c r="A208" s="106"/>
      <c r="B208" s="106"/>
      <c r="C208" s="213">
        <v>2540</v>
      </c>
      <c r="D208" s="107" t="s">
        <v>193</v>
      </c>
      <c r="E208" s="108">
        <v>80793</v>
      </c>
      <c r="F208" s="108">
        <v>11608</v>
      </c>
      <c r="G208" s="176"/>
    </row>
    <row r="209" spans="1:7" ht="36" customHeight="1">
      <c r="A209" s="106"/>
      <c r="B209" s="106"/>
      <c r="C209" s="213">
        <v>3020</v>
      </c>
      <c r="D209" s="238" t="s">
        <v>270</v>
      </c>
      <c r="E209" s="108">
        <v>3435</v>
      </c>
      <c r="F209" s="108">
        <v>250</v>
      </c>
      <c r="G209" s="176"/>
    </row>
    <row r="210" spans="1:7" ht="36" customHeight="1">
      <c r="A210" s="106"/>
      <c r="B210" s="106"/>
      <c r="C210" s="213">
        <v>4010</v>
      </c>
      <c r="D210" s="180" t="s">
        <v>189</v>
      </c>
      <c r="E210" s="108">
        <v>1331526</v>
      </c>
      <c r="F210" s="108">
        <v>584233</v>
      </c>
      <c r="G210" s="176"/>
    </row>
    <row r="211" spans="1:7" ht="30" customHeight="1">
      <c r="A211" s="106"/>
      <c r="B211" s="106"/>
      <c r="C211" s="213">
        <v>4040</v>
      </c>
      <c r="D211" s="107" t="s">
        <v>201</v>
      </c>
      <c r="E211" s="108">
        <v>105629</v>
      </c>
      <c r="F211" s="108">
        <v>100065</v>
      </c>
      <c r="G211" s="176"/>
    </row>
    <row r="212" spans="1:7" ht="32.25" customHeight="1">
      <c r="A212" s="106"/>
      <c r="B212" s="106"/>
      <c r="C212" s="218" t="s">
        <v>190</v>
      </c>
      <c r="D212" s="107" t="s">
        <v>191</v>
      </c>
      <c r="E212" s="108">
        <v>243244</v>
      </c>
      <c r="F212" s="108">
        <v>111025</v>
      </c>
      <c r="G212" s="176"/>
    </row>
    <row r="213" spans="1:7" ht="30">
      <c r="A213" s="106"/>
      <c r="B213" s="106"/>
      <c r="C213" s="218">
        <v>4170</v>
      </c>
      <c r="D213" s="107" t="s">
        <v>150</v>
      </c>
      <c r="E213" s="108">
        <v>15260</v>
      </c>
      <c r="F213" s="108">
        <v>2821</v>
      </c>
      <c r="G213" s="176"/>
    </row>
    <row r="214" spans="1:7" ht="21" customHeight="1">
      <c r="A214" s="106"/>
      <c r="B214" s="106"/>
      <c r="C214" s="218" t="s">
        <v>314</v>
      </c>
      <c r="D214" s="107" t="s">
        <v>192</v>
      </c>
      <c r="E214" s="108">
        <v>212614</v>
      </c>
      <c r="F214" s="108">
        <v>121834</v>
      </c>
      <c r="G214" s="176"/>
    </row>
    <row r="215" spans="1:7" ht="24" customHeight="1">
      <c r="A215" s="106"/>
      <c r="B215" s="106" t="s">
        <v>95</v>
      </c>
      <c r="C215" s="213"/>
      <c r="D215" s="107" t="s">
        <v>101</v>
      </c>
      <c r="E215" s="108">
        <f>E216+E217+E218+E219+E220+E221+E222</f>
        <v>668403</v>
      </c>
      <c r="F215" s="108">
        <f>F216+F217+F218+F219+F220+F221+F222</f>
        <v>300096</v>
      </c>
      <c r="G215" s="176"/>
    </row>
    <row r="216" spans="1:7" ht="33" customHeight="1">
      <c r="A216" s="106"/>
      <c r="B216" s="106"/>
      <c r="C216" s="213">
        <v>3020</v>
      </c>
      <c r="D216" s="238" t="s">
        <v>270</v>
      </c>
      <c r="E216" s="108">
        <v>22361</v>
      </c>
      <c r="F216" s="108">
        <v>9534</v>
      </c>
      <c r="G216" s="176"/>
    </row>
    <row r="217" spans="1:7" ht="21.75" customHeight="1">
      <c r="A217" s="106"/>
      <c r="B217" s="106"/>
      <c r="C217" s="213">
        <v>3050</v>
      </c>
      <c r="D217" s="238" t="s">
        <v>272</v>
      </c>
      <c r="E217" s="108">
        <v>360</v>
      </c>
      <c r="F217" s="108">
        <v>180</v>
      </c>
      <c r="G217" s="176"/>
    </row>
    <row r="218" spans="1:7" ht="30" customHeight="1">
      <c r="A218" s="106"/>
      <c r="B218" s="106"/>
      <c r="C218" s="213">
        <v>4010</v>
      </c>
      <c r="D218" s="180" t="s">
        <v>189</v>
      </c>
      <c r="E218" s="108">
        <v>456029</v>
      </c>
      <c r="F218" s="108">
        <v>182686</v>
      </c>
      <c r="G218" s="176"/>
    </row>
    <row r="219" spans="1:7" ht="35.25" customHeight="1">
      <c r="A219" s="106"/>
      <c r="B219" s="106"/>
      <c r="C219" s="213">
        <v>4040</v>
      </c>
      <c r="D219" s="107" t="s">
        <v>201</v>
      </c>
      <c r="E219" s="108">
        <v>32127</v>
      </c>
      <c r="F219" s="108">
        <v>31900</v>
      </c>
      <c r="G219" s="176"/>
    </row>
    <row r="220" spans="1:7" ht="29.25" customHeight="1">
      <c r="A220" s="106"/>
      <c r="B220" s="106"/>
      <c r="C220" s="218" t="s">
        <v>190</v>
      </c>
      <c r="D220" s="107" t="s">
        <v>191</v>
      </c>
      <c r="E220" s="108">
        <v>86002</v>
      </c>
      <c r="F220" s="108">
        <v>35113</v>
      </c>
      <c r="G220" s="176"/>
    </row>
    <row r="221" spans="1:7" ht="30">
      <c r="A221" s="106"/>
      <c r="B221" s="106"/>
      <c r="C221" s="218">
        <v>4170</v>
      </c>
      <c r="D221" s="107" t="s">
        <v>150</v>
      </c>
      <c r="E221" s="108">
        <v>4000</v>
      </c>
      <c r="F221" s="108"/>
      <c r="G221" s="176"/>
    </row>
    <row r="222" spans="1:7" ht="33" customHeight="1">
      <c r="A222" s="106"/>
      <c r="B222" s="106"/>
      <c r="C222" s="218" t="s">
        <v>316</v>
      </c>
      <c r="D222" s="107" t="s">
        <v>192</v>
      </c>
      <c r="E222" s="108">
        <v>67524</v>
      </c>
      <c r="F222" s="108">
        <v>40683</v>
      </c>
      <c r="G222" s="176"/>
    </row>
    <row r="223" spans="1:7" ht="30">
      <c r="A223" s="106"/>
      <c r="B223" s="106" t="s">
        <v>51</v>
      </c>
      <c r="C223" s="213"/>
      <c r="D223" s="107" t="s">
        <v>52</v>
      </c>
      <c r="E223" s="108">
        <f>E224</f>
        <v>72797</v>
      </c>
      <c r="F223" s="108">
        <f>F224</f>
        <v>42222</v>
      </c>
      <c r="G223" s="176"/>
    </row>
    <row r="224" spans="1:7" ht="23.25" customHeight="1">
      <c r="A224" s="106"/>
      <c r="B224" s="106"/>
      <c r="C224" s="218">
        <v>3240</v>
      </c>
      <c r="D224" s="107" t="s">
        <v>196</v>
      </c>
      <c r="E224" s="108">
        <v>72797</v>
      </c>
      <c r="F224" s="108">
        <v>42222</v>
      </c>
      <c r="G224" s="176"/>
    </row>
    <row r="225" spans="1:7" ht="30">
      <c r="A225" s="106"/>
      <c r="B225" s="106" t="s">
        <v>122</v>
      </c>
      <c r="C225" s="213"/>
      <c r="D225" s="107" t="s">
        <v>128</v>
      </c>
      <c r="E225" s="108">
        <f>E226+E227+E228+E229+E230+E231+E232</f>
        <v>2154938</v>
      </c>
      <c r="F225" s="108">
        <f>F226+F227+F228+F229+F230+F231+F232</f>
        <v>1030979</v>
      </c>
      <c r="G225" s="176"/>
    </row>
    <row r="226" spans="1:7" ht="28.5">
      <c r="A226" s="106"/>
      <c r="B226" s="106"/>
      <c r="C226" s="213">
        <v>3020</v>
      </c>
      <c r="D226" s="238" t="s">
        <v>270</v>
      </c>
      <c r="E226" s="108">
        <v>2089</v>
      </c>
      <c r="F226" s="108">
        <v>81</v>
      </c>
      <c r="G226" s="176"/>
    </row>
    <row r="227" spans="1:7" ht="32.25" customHeight="1">
      <c r="A227" s="106"/>
      <c r="B227" s="106"/>
      <c r="C227" s="213">
        <v>4010</v>
      </c>
      <c r="D227" s="180" t="s">
        <v>189</v>
      </c>
      <c r="E227" s="108">
        <v>1336769</v>
      </c>
      <c r="F227" s="108">
        <v>641156</v>
      </c>
      <c r="G227" s="176"/>
    </row>
    <row r="228" spans="1:7" ht="30.75" customHeight="1">
      <c r="A228" s="106"/>
      <c r="B228" s="106"/>
      <c r="C228" s="213">
        <v>4040</v>
      </c>
      <c r="D228" s="107" t="s">
        <v>201</v>
      </c>
      <c r="E228" s="108">
        <v>101417</v>
      </c>
      <c r="F228" s="108">
        <v>101417</v>
      </c>
      <c r="G228" s="176"/>
    </row>
    <row r="229" spans="1:7" ht="33.75" customHeight="1">
      <c r="A229" s="106"/>
      <c r="B229" s="106"/>
      <c r="C229" s="218" t="s">
        <v>190</v>
      </c>
      <c r="D229" s="107" t="s">
        <v>191</v>
      </c>
      <c r="E229" s="108">
        <v>256489</v>
      </c>
      <c r="F229" s="108">
        <v>133356</v>
      </c>
      <c r="G229" s="176"/>
    </row>
    <row r="230" spans="1:7" ht="30">
      <c r="A230" s="106"/>
      <c r="B230" s="106"/>
      <c r="C230" s="218">
        <v>4170</v>
      </c>
      <c r="D230" s="107" t="s">
        <v>150</v>
      </c>
      <c r="E230" s="108">
        <v>2000</v>
      </c>
      <c r="F230" s="108"/>
      <c r="G230" s="176"/>
    </row>
    <row r="231" spans="1:7" ht="21.75" customHeight="1">
      <c r="A231" s="106"/>
      <c r="B231" s="106"/>
      <c r="C231" s="218" t="s">
        <v>316</v>
      </c>
      <c r="D231" s="107" t="s">
        <v>192</v>
      </c>
      <c r="E231" s="108">
        <v>442733</v>
      </c>
      <c r="F231" s="108">
        <v>148749</v>
      </c>
      <c r="G231" s="176"/>
    </row>
    <row r="232" spans="1:7" ht="32.25" customHeight="1">
      <c r="A232" s="106"/>
      <c r="B232" s="106"/>
      <c r="C232" s="213">
        <v>4780</v>
      </c>
      <c r="D232" s="107" t="s">
        <v>319</v>
      </c>
      <c r="E232" s="108">
        <v>13441</v>
      </c>
      <c r="F232" s="108">
        <v>6220</v>
      </c>
      <c r="G232" s="176"/>
    </row>
    <row r="233" spans="1:7" ht="38.25" customHeight="1">
      <c r="A233" s="106"/>
      <c r="B233" s="106" t="s">
        <v>177</v>
      </c>
      <c r="C233" s="213"/>
      <c r="D233" s="107" t="s">
        <v>176</v>
      </c>
      <c r="E233" s="108">
        <f>E234</f>
        <v>41763</v>
      </c>
      <c r="F233" s="108">
        <f>F234</f>
        <v>8718</v>
      </c>
      <c r="G233" s="176"/>
    </row>
    <row r="234" spans="1:7" ht="21" customHeight="1">
      <c r="A234" s="106"/>
      <c r="B234" s="106"/>
      <c r="C234" s="213">
        <v>4300</v>
      </c>
      <c r="D234" s="107" t="s">
        <v>198</v>
      </c>
      <c r="E234" s="108">
        <v>41763</v>
      </c>
      <c r="F234" s="108">
        <v>8718</v>
      </c>
      <c r="G234" s="176"/>
    </row>
    <row r="235" spans="1:7" ht="18" customHeight="1">
      <c r="A235" s="106"/>
      <c r="B235" s="106" t="s">
        <v>53</v>
      </c>
      <c r="C235" s="213"/>
      <c r="D235" s="107" t="s">
        <v>46</v>
      </c>
      <c r="E235" s="108">
        <f>E236</f>
        <v>49000</v>
      </c>
      <c r="F235" s="108">
        <f>F236</f>
        <v>0</v>
      </c>
      <c r="G235" s="176"/>
    </row>
    <row r="236" spans="1:7" ht="24.75" customHeight="1">
      <c r="A236" s="106"/>
      <c r="B236" s="106"/>
      <c r="C236" s="218">
        <v>4300</v>
      </c>
      <c r="D236" s="107" t="s">
        <v>192</v>
      </c>
      <c r="E236" s="108">
        <v>49000</v>
      </c>
      <c r="F236" s="108">
        <v>0</v>
      </c>
      <c r="G236" s="176"/>
    </row>
    <row r="237" spans="1:7" ht="36.75" customHeight="1">
      <c r="A237" s="110" t="s">
        <v>260</v>
      </c>
      <c r="B237" s="110"/>
      <c r="C237" s="247"/>
      <c r="D237" s="112" t="s">
        <v>285</v>
      </c>
      <c r="E237" s="113">
        <f>E238+E240+E242+E244+E246+E248</f>
        <v>500000</v>
      </c>
      <c r="F237" s="113">
        <f>F238+F240+F242+F244+F246+F248</f>
        <v>71154</v>
      </c>
      <c r="G237" s="163">
        <f>F237/E237%</f>
        <v>14.2308</v>
      </c>
    </row>
    <row r="238" spans="1:7" ht="33.75" customHeight="1">
      <c r="A238" s="106"/>
      <c r="B238" s="106" t="s">
        <v>286</v>
      </c>
      <c r="C238" s="218"/>
      <c r="D238" s="107" t="s">
        <v>287</v>
      </c>
      <c r="E238" s="108">
        <f>E239</f>
        <v>296000</v>
      </c>
      <c r="F238" s="108">
        <f>F239</f>
        <v>0</v>
      </c>
      <c r="G238" s="163"/>
    </row>
    <row r="239" spans="1:7" ht="24" customHeight="1">
      <c r="A239" s="106"/>
      <c r="B239" s="106"/>
      <c r="C239" s="218" t="s">
        <v>288</v>
      </c>
      <c r="D239" s="107" t="s">
        <v>192</v>
      </c>
      <c r="E239" s="108">
        <v>296000</v>
      </c>
      <c r="F239" s="108"/>
      <c r="G239" s="163"/>
    </row>
    <row r="240" spans="1:7" ht="30.75" customHeight="1">
      <c r="A240" s="106"/>
      <c r="B240" s="106" t="s">
        <v>289</v>
      </c>
      <c r="C240" s="218"/>
      <c r="D240" s="107" t="s">
        <v>290</v>
      </c>
      <c r="E240" s="108">
        <f>E241</f>
        <v>5000</v>
      </c>
      <c r="F240" s="108">
        <f>F241</f>
        <v>0</v>
      </c>
      <c r="G240" s="163"/>
    </row>
    <row r="241" spans="1:7" ht="30.75" customHeight="1">
      <c r="A241" s="106"/>
      <c r="B241" s="106"/>
      <c r="C241" s="218" t="s">
        <v>408</v>
      </c>
      <c r="D241" s="107" t="s">
        <v>192</v>
      </c>
      <c r="E241" s="108">
        <v>5000</v>
      </c>
      <c r="F241" s="108"/>
      <c r="G241" s="163"/>
    </row>
    <row r="242" spans="1:7" ht="30.75" customHeight="1">
      <c r="A242" s="106"/>
      <c r="B242" s="106" t="s">
        <v>292</v>
      </c>
      <c r="C242" s="218"/>
      <c r="D242" s="107" t="s">
        <v>293</v>
      </c>
      <c r="E242" s="108">
        <f>E243</f>
        <v>85000</v>
      </c>
      <c r="F242" s="108">
        <f>F243</f>
        <v>27500</v>
      </c>
      <c r="G242" s="163"/>
    </row>
    <row r="243" spans="1:7" ht="30.75" customHeight="1">
      <c r="A243" s="106"/>
      <c r="B243" s="106"/>
      <c r="C243" s="218" t="s">
        <v>294</v>
      </c>
      <c r="D243" s="107" t="s">
        <v>192</v>
      </c>
      <c r="E243" s="108">
        <v>85000</v>
      </c>
      <c r="F243" s="108">
        <v>27500</v>
      </c>
      <c r="G243" s="163"/>
    </row>
    <row r="244" spans="1:7" ht="28.5" customHeight="1">
      <c r="A244" s="106"/>
      <c r="B244" s="106" t="s">
        <v>295</v>
      </c>
      <c r="C244" s="218"/>
      <c r="D244" s="107" t="s">
        <v>296</v>
      </c>
      <c r="E244" s="108">
        <f>E245</f>
        <v>20000</v>
      </c>
      <c r="F244" s="108">
        <f>F245</f>
        <v>0</v>
      </c>
      <c r="G244" s="163"/>
    </row>
    <row r="245" spans="1:7" ht="22.5" customHeight="1">
      <c r="A245" s="106"/>
      <c r="B245" s="106"/>
      <c r="C245" s="218">
        <v>4390</v>
      </c>
      <c r="D245" s="107" t="s">
        <v>192</v>
      </c>
      <c r="E245" s="108">
        <v>20000</v>
      </c>
      <c r="F245" s="108"/>
      <c r="G245" s="163"/>
    </row>
    <row r="246" spans="1:7" ht="30.75" customHeight="1">
      <c r="A246" s="106"/>
      <c r="B246" s="106" t="s">
        <v>297</v>
      </c>
      <c r="C246" s="218"/>
      <c r="D246" s="107" t="s">
        <v>299</v>
      </c>
      <c r="E246" s="108">
        <f>E247</f>
        <v>15000</v>
      </c>
      <c r="F246" s="108">
        <f>F247</f>
        <v>0</v>
      </c>
      <c r="G246" s="163"/>
    </row>
    <row r="247" spans="1:7" ht="22.5" customHeight="1">
      <c r="A247" s="106"/>
      <c r="B247" s="106"/>
      <c r="C247" s="218">
        <v>4390</v>
      </c>
      <c r="D247" s="107" t="s">
        <v>192</v>
      </c>
      <c r="E247" s="108">
        <v>15000</v>
      </c>
      <c r="F247" s="108"/>
      <c r="G247" s="163"/>
    </row>
    <row r="248" spans="1:7" ht="24.75" customHeight="1">
      <c r="A248" s="106"/>
      <c r="B248" s="106" t="s">
        <v>298</v>
      </c>
      <c r="C248" s="218"/>
      <c r="D248" s="107" t="s">
        <v>46</v>
      </c>
      <c r="E248" s="108">
        <f>E249+E250</f>
        <v>79000</v>
      </c>
      <c r="F248" s="108">
        <f>F249+F250</f>
        <v>43654</v>
      </c>
      <c r="G248" s="163"/>
    </row>
    <row r="249" spans="1:7" ht="90.75" customHeight="1">
      <c r="A249" s="106"/>
      <c r="B249" s="106"/>
      <c r="C249" s="218">
        <v>2360</v>
      </c>
      <c r="D249" s="178" t="s">
        <v>387</v>
      </c>
      <c r="E249" s="108">
        <v>20000</v>
      </c>
      <c r="F249" s="108">
        <v>20000</v>
      </c>
      <c r="G249" s="163"/>
    </row>
    <row r="250" spans="1:7" ht="24.75" customHeight="1">
      <c r="A250" s="106"/>
      <c r="B250" s="106"/>
      <c r="C250" s="218" t="s">
        <v>256</v>
      </c>
      <c r="D250" s="107" t="s">
        <v>192</v>
      </c>
      <c r="E250" s="108">
        <v>59000</v>
      </c>
      <c r="F250" s="108">
        <v>23654</v>
      </c>
      <c r="G250" s="163"/>
    </row>
    <row r="251" spans="1:7" ht="32.25" customHeight="1">
      <c r="A251" s="115" t="s">
        <v>102</v>
      </c>
      <c r="B251" s="115"/>
      <c r="C251" s="214"/>
      <c r="D251" s="119" t="s">
        <v>184</v>
      </c>
      <c r="E251" s="118">
        <f>E252</f>
        <v>160000</v>
      </c>
      <c r="F251" s="118">
        <f>F252</f>
        <v>99098</v>
      </c>
      <c r="G251" s="163">
        <f>F251/E251%</f>
        <v>61.93625</v>
      </c>
    </row>
    <row r="252" spans="1:7" ht="30">
      <c r="A252" s="106"/>
      <c r="B252" s="106" t="s">
        <v>131</v>
      </c>
      <c r="C252" s="213"/>
      <c r="D252" s="107" t="s">
        <v>132</v>
      </c>
      <c r="E252" s="108">
        <f>E253+E254+E255</f>
        <v>160000</v>
      </c>
      <c r="F252" s="108">
        <f>F253+F254+F255</f>
        <v>99098</v>
      </c>
      <c r="G252" s="176"/>
    </row>
    <row r="253" spans="1:7" ht="96.75" customHeight="1">
      <c r="A253" s="106"/>
      <c r="B253" s="106"/>
      <c r="C253" s="213">
        <v>2360</v>
      </c>
      <c r="D253" s="178" t="s">
        <v>387</v>
      </c>
      <c r="E253" s="108">
        <v>75000</v>
      </c>
      <c r="F253" s="108">
        <v>30978</v>
      </c>
      <c r="G253" s="176"/>
    </row>
    <row r="254" spans="1:7" ht="31.5" customHeight="1">
      <c r="A254" s="106"/>
      <c r="B254" s="106"/>
      <c r="C254" s="213">
        <v>4170</v>
      </c>
      <c r="D254" s="107" t="s">
        <v>150</v>
      </c>
      <c r="E254" s="108">
        <v>11800</v>
      </c>
      <c r="F254" s="108">
        <v>11800</v>
      </c>
      <c r="G254" s="176"/>
    </row>
    <row r="255" spans="1:7" ht="23.25" customHeight="1">
      <c r="A255" s="106"/>
      <c r="B255" s="106"/>
      <c r="C255" s="213" t="s">
        <v>275</v>
      </c>
      <c r="D255" s="107" t="s">
        <v>192</v>
      </c>
      <c r="E255" s="108">
        <v>73200</v>
      </c>
      <c r="F255" s="108">
        <v>56320</v>
      </c>
      <c r="G255" s="176"/>
    </row>
    <row r="256" spans="1:7" ht="23.25" customHeight="1">
      <c r="A256" s="115" t="s">
        <v>103</v>
      </c>
      <c r="B256" s="115"/>
      <c r="C256" s="214"/>
      <c r="D256" s="119" t="s">
        <v>404</v>
      </c>
      <c r="E256" s="118">
        <f>E257+E262</f>
        <v>168390</v>
      </c>
      <c r="F256" s="118">
        <f>F257+F262</f>
        <v>96811</v>
      </c>
      <c r="G256" s="104">
        <f>F256/E256%</f>
        <v>57.492131361719814</v>
      </c>
    </row>
    <row r="257" spans="1:7" ht="21" customHeight="1">
      <c r="A257" s="184"/>
      <c r="B257" s="184" t="s">
        <v>180</v>
      </c>
      <c r="C257" s="219"/>
      <c r="D257" s="185" t="s">
        <v>181</v>
      </c>
      <c r="E257" s="186">
        <f>E258+E259+E260+E261</f>
        <v>93390</v>
      </c>
      <c r="F257" s="186">
        <f>F258+F259+F260+F261</f>
        <v>43383</v>
      </c>
      <c r="G257" s="187"/>
    </row>
    <row r="258" spans="1:7" ht="39" customHeight="1">
      <c r="A258" s="184"/>
      <c r="B258" s="184"/>
      <c r="C258" s="219">
        <v>4010</v>
      </c>
      <c r="D258" s="180" t="s">
        <v>189</v>
      </c>
      <c r="E258" s="186">
        <v>17600</v>
      </c>
      <c r="F258" s="186"/>
      <c r="G258" s="187"/>
    </row>
    <row r="259" spans="1:7" ht="27" customHeight="1">
      <c r="A259" s="184"/>
      <c r="B259" s="184"/>
      <c r="C259" s="219" t="s">
        <v>190</v>
      </c>
      <c r="D259" s="107" t="s">
        <v>191</v>
      </c>
      <c r="E259" s="186">
        <v>4300</v>
      </c>
      <c r="F259" s="186"/>
      <c r="G259" s="187"/>
    </row>
    <row r="260" spans="1:7" ht="21" customHeight="1">
      <c r="A260" s="184"/>
      <c r="B260" s="184"/>
      <c r="C260" s="219">
        <v>4170</v>
      </c>
      <c r="D260" s="107" t="s">
        <v>150</v>
      </c>
      <c r="E260" s="186">
        <v>3900</v>
      </c>
      <c r="F260" s="186"/>
      <c r="G260" s="187"/>
    </row>
    <row r="261" spans="1:7" ht="23.25" customHeight="1">
      <c r="A261" s="184"/>
      <c r="B261" s="184"/>
      <c r="C261" s="219" t="s">
        <v>388</v>
      </c>
      <c r="D261" s="185" t="s">
        <v>192</v>
      </c>
      <c r="E261" s="186">
        <v>67590</v>
      </c>
      <c r="F261" s="186">
        <v>43383</v>
      </c>
      <c r="G261" s="187"/>
    </row>
    <row r="262" spans="1:7" ht="42" customHeight="1">
      <c r="A262" s="106"/>
      <c r="B262" s="106" t="s">
        <v>133</v>
      </c>
      <c r="C262" s="213"/>
      <c r="D262" s="315" t="s">
        <v>405</v>
      </c>
      <c r="E262" s="108">
        <f>E263+E264</f>
        <v>75000</v>
      </c>
      <c r="F262" s="108">
        <f>F263+F264</f>
        <v>53428</v>
      </c>
      <c r="G262" s="176"/>
    </row>
    <row r="263" spans="1:7" ht="102" customHeight="1">
      <c r="A263" s="106"/>
      <c r="B263" s="106"/>
      <c r="C263" s="213">
        <v>2360</v>
      </c>
      <c r="D263" s="178" t="s">
        <v>320</v>
      </c>
      <c r="E263" s="108">
        <v>60750</v>
      </c>
      <c r="F263" s="108">
        <v>47728</v>
      </c>
      <c r="G263" s="176"/>
    </row>
    <row r="264" spans="1:7" ht="25.5" customHeight="1" thickBot="1">
      <c r="A264" s="123"/>
      <c r="B264" s="123"/>
      <c r="C264" s="219">
        <v>4210</v>
      </c>
      <c r="D264" s="125" t="s">
        <v>192</v>
      </c>
      <c r="E264" s="129">
        <v>14250</v>
      </c>
      <c r="F264" s="129">
        <v>5700</v>
      </c>
      <c r="G264" s="188"/>
    </row>
    <row r="265" spans="1:7" ht="32.25" customHeight="1" thickBot="1">
      <c r="A265" s="368" t="s">
        <v>39</v>
      </c>
      <c r="B265" s="336"/>
      <c r="C265" s="336"/>
      <c r="D265" s="337"/>
      <c r="E265" s="189">
        <f>E4+E7+E12+E23+E26+E30+E49+E78+E81+E88+E91+E97+E153+E157+E188+E194+E237+E251+E256</f>
        <v>99766370</v>
      </c>
      <c r="F265" s="189">
        <f>F4+F7+F12+F23+F26+F30+F49+F78+F81+F88+F91+F97+F153+F157+F188+F194+F237+F251+F256</f>
        <v>32605875</v>
      </c>
      <c r="G265" s="190">
        <f>F265/E265%</f>
        <v>32.68223049510572</v>
      </c>
    </row>
  </sheetData>
  <sheetProtection/>
  <mergeCells count="3">
    <mergeCell ref="E1:F1"/>
    <mergeCell ref="A265:D265"/>
    <mergeCell ref="B2:G2"/>
  </mergeCells>
  <printOptions horizontalCentered="1"/>
  <pageMargins left="0.7874015748031497" right="0.7874015748031497" top="0.9055118110236221" bottom="0.7874015748031497" header="0.5118110236220472" footer="0.5118110236220472"/>
  <pageSetup fitToHeight="10" fitToWidth="1" horizontalDpi="600" verticalDpi="600" orientation="portrait" paperSize="9" scale="77" r:id="rId1"/>
  <headerFooter alignWithMargins="0">
    <oddFooter>&amp;CStrona &amp;P</oddFooter>
  </headerFooter>
  <rowBreaks count="1" manualBreakCount="1">
    <brk id="6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7.37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17" t="s">
        <v>54</v>
      </c>
      <c r="G1" s="318"/>
    </row>
    <row r="2" spans="1:7" ht="118.5" customHeight="1" thickBot="1">
      <c r="A2" s="316" t="s">
        <v>400</v>
      </c>
      <c r="B2" s="316"/>
      <c r="C2" s="316"/>
      <c r="D2" s="316"/>
      <c r="E2" s="316"/>
      <c r="F2" s="316"/>
      <c r="G2" s="316"/>
    </row>
    <row r="3" spans="1:7" s="97" customFormat="1" ht="25.5" customHeight="1" thickBot="1">
      <c r="A3" s="208" t="s">
        <v>1</v>
      </c>
      <c r="B3" s="98" t="s">
        <v>2</v>
      </c>
      <c r="C3" s="98" t="s">
        <v>3</v>
      </c>
      <c r="D3" s="98" t="s">
        <v>4</v>
      </c>
      <c r="E3" s="98" t="s">
        <v>5</v>
      </c>
      <c r="F3" s="98" t="s">
        <v>6</v>
      </c>
      <c r="G3" s="99" t="s">
        <v>7</v>
      </c>
    </row>
    <row r="4" spans="1:7" s="97" customFormat="1" ht="51" customHeight="1">
      <c r="A4" s="14"/>
      <c r="B4" s="14" t="s">
        <v>63</v>
      </c>
      <c r="C4" s="14"/>
      <c r="D4" s="5" t="s">
        <v>77</v>
      </c>
      <c r="E4" s="7">
        <f>E5</f>
        <v>1000000</v>
      </c>
      <c r="F4" s="7">
        <f>F5</f>
        <v>0</v>
      </c>
      <c r="G4" s="24"/>
    </row>
    <row r="5" spans="1:7" ht="64.5" customHeight="1">
      <c r="A5" s="14"/>
      <c r="B5" s="14"/>
      <c r="C5" s="14" t="s">
        <v>352</v>
      </c>
      <c r="D5" s="40" t="s">
        <v>366</v>
      </c>
      <c r="E5" s="7">
        <v>1000000</v>
      </c>
      <c r="F5" s="7"/>
      <c r="G5" s="24"/>
    </row>
    <row r="6" spans="1:7" s="13" customFormat="1" ht="26.25" customHeight="1">
      <c r="A6" s="325" t="s">
        <v>39</v>
      </c>
      <c r="B6" s="326"/>
      <c r="C6" s="326"/>
      <c r="D6" s="327"/>
      <c r="E6" s="18">
        <f>E4</f>
        <v>1000000</v>
      </c>
      <c r="F6" s="18">
        <f>F4</f>
        <v>0</v>
      </c>
      <c r="G6" s="23">
        <f>F6/E6%</f>
        <v>0</v>
      </c>
    </row>
    <row r="7" spans="1:7" ht="15">
      <c r="A7" s="31"/>
      <c r="B7" s="31"/>
      <c r="C7" s="32"/>
      <c r="D7" s="33"/>
      <c r="E7" s="34"/>
      <c r="F7" s="34"/>
      <c r="G7" s="35"/>
    </row>
  </sheetData>
  <sheetProtection/>
  <mergeCells count="3">
    <mergeCell ref="F1:G1"/>
    <mergeCell ref="A2:G2"/>
    <mergeCell ref="A6:D6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G20"/>
  <sheetViews>
    <sheetView zoomScale="75" zoomScaleNormal="75" zoomScalePageLayoutView="0" workbookViewId="0" topLeftCell="A1">
      <selection activeCell="I43" sqref="I43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8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17" t="s">
        <v>55</v>
      </c>
      <c r="G1" s="318"/>
    </row>
    <row r="2" spans="1:7" ht="104.25" customHeight="1" thickBot="1">
      <c r="A2" s="316" t="s">
        <v>351</v>
      </c>
      <c r="B2" s="316"/>
      <c r="C2" s="316"/>
      <c r="D2" s="316"/>
      <c r="E2" s="316"/>
      <c r="F2" s="316"/>
      <c r="G2" s="316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15.75" hidden="1">
      <c r="A4" s="9" t="s">
        <v>57</v>
      </c>
      <c r="B4" s="9"/>
      <c r="C4" s="10"/>
      <c r="D4" s="11" t="s">
        <v>58</v>
      </c>
      <c r="E4" s="12">
        <v>10000</v>
      </c>
      <c r="F4" s="12">
        <v>4998</v>
      </c>
      <c r="G4" s="21">
        <v>50</v>
      </c>
    </row>
    <row r="5" spans="1:7" ht="60">
      <c r="A5" s="6">
        <v>758</v>
      </c>
      <c r="B5" s="14" t="s">
        <v>59</v>
      </c>
      <c r="C5" s="6">
        <v>2920</v>
      </c>
      <c r="D5" s="5" t="s">
        <v>60</v>
      </c>
      <c r="E5" s="7">
        <v>19809145</v>
      </c>
      <c r="F5" s="7">
        <v>12190240</v>
      </c>
      <c r="G5" s="24">
        <f>F5/E5%</f>
        <v>61.53844600562013</v>
      </c>
    </row>
    <row r="6" spans="1:7" ht="64.5" customHeight="1" thickBot="1">
      <c r="A6" s="16" t="s">
        <v>57</v>
      </c>
      <c r="B6" s="14" t="s">
        <v>119</v>
      </c>
      <c r="C6" s="6">
        <v>2920</v>
      </c>
      <c r="D6" s="5" t="s">
        <v>120</v>
      </c>
      <c r="E6" s="7">
        <v>4969032</v>
      </c>
      <c r="F6" s="7">
        <v>2484516</v>
      </c>
      <c r="G6" s="24">
        <f aca="true" t="shared" si="0" ref="G6:G19">F6/E6%</f>
        <v>50</v>
      </c>
    </row>
    <row r="7" spans="1:7" s="13" customFormat="1" ht="16.5" hidden="1" thickBot="1">
      <c r="A7" s="25" t="s">
        <v>15</v>
      </c>
      <c r="B7" s="25"/>
      <c r="C7" s="20"/>
      <c r="D7" s="17" t="s">
        <v>16</v>
      </c>
      <c r="E7" s="18">
        <f>E8+E9+E10</f>
        <v>467334</v>
      </c>
      <c r="F7" s="18">
        <f>F8+F9+F10</f>
        <v>216192</v>
      </c>
      <c r="G7" s="24">
        <f t="shared" si="0"/>
        <v>46.26070433565715</v>
      </c>
    </row>
    <row r="8" spans="1:7" ht="45.75" hidden="1" thickBot="1">
      <c r="A8" s="14"/>
      <c r="B8" s="14" t="s">
        <v>17</v>
      </c>
      <c r="C8" s="6"/>
      <c r="D8" s="5" t="s">
        <v>18</v>
      </c>
      <c r="E8" s="7">
        <v>355000</v>
      </c>
      <c r="F8" s="7">
        <v>154296</v>
      </c>
      <c r="G8" s="24">
        <f t="shared" si="0"/>
        <v>43.46366197183099</v>
      </c>
    </row>
    <row r="9" spans="1:7" ht="45.75" hidden="1" thickBot="1">
      <c r="A9" s="14"/>
      <c r="B9" s="14" t="s">
        <v>19</v>
      </c>
      <c r="C9" s="6"/>
      <c r="D9" s="5" t="s">
        <v>20</v>
      </c>
      <c r="E9" s="7">
        <v>23000</v>
      </c>
      <c r="F9" s="7">
        <v>11496</v>
      </c>
      <c r="G9" s="24">
        <f t="shared" si="0"/>
        <v>49.982608695652175</v>
      </c>
    </row>
    <row r="10" spans="1:7" ht="15.75" hidden="1" thickBot="1">
      <c r="A10" s="14"/>
      <c r="B10" s="14" t="s">
        <v>21</v>
      </c>
      <c r="C10" s="6"/>
      <c r="D10" s="8" t="s">
        <v>22</v>
      </c>
      <c r="E10" s="7">
        <v>89334</v>
      </c>
      <c r="F10" s="7">
        <v>50400</v>
      </c>
      <c r="G10" s="24">
        <f t="shared" si="0"/>
        <v>56.41748942172073</v>
      </c>
    </row>
    <row r="11" spans="1:7" s="13" customFormat="1" ht="32.25" hidden="1" thickBot="1">
      <c r="A11" s="25" t="s">
        <v>23</v>
      </c>
      <c r="B11" s="25"/>
      <c r="C11" s="20"/>
      <c r="D11" s="19" t="s">
        <v>24</v>
      </c>
      <c r="E11" s="18">
        <f>E12+E13</f>
        <v>210683</v>
      </c>
      <c r="F11" s="18">
        <f>F12+F13</f>
        <v>114400</v>
      </c>
      <c r="G11" s="24">
        <f t="shared" si="0"/>
        <v>54.29958753197933</v>
      </c>
    </row>
    <row r="12" spans="1:7" ht="15.75" hidden="1" thickBot="1">
      <c r="A12" s="14"/>
      <c r="B12" s="14" t="s">
        <v>25</v>
      </c>
      <c r="C12" s="6"/>
      <c r="D12" s="8" t="s">
        <v>26</v>
      </c>
      <c r="E12" s="7">
        <v>192683</v>
      </c>
      <c r="F12" s="7">
        <v>96400</v>
      </c>
      <c r="G12" s="24">
        <f t="shared" si="0"/>
        <v>50.030360747964274</v>
      </c>
    </row>
    <row r="13" spans="1:7" ht="15.75" hidden="1" thickBot="1">
      <c r="A13" s="14"/>
      <c r="B13" s="14" t="s">
        <v>27</v>
      </c>
      <c r="C13" s="6"/>
      <c r="D13" s="8" t="s">
        <v>28</v>
      </c>
      <c r="E13" s="7">
        <v>18000</v>
      </c>
      <c r="F13" s="7">
        <v>18000</v>
      </c>
      <c r="G13" s="24">
        <f t="shared" si="0"/>
        <v>100</v>
      </c>
    </row>
    <row r="14" spans="1:7" s="13" customFormat="1" ht="16.5" hidden="1" thickBot="1">
      <c r="A14" s="25" t="s">
        <v>29</v>
      </c>
      <c r="B14" s="25"/>
      <c r="C14" s="20"/>
      <c r="D14" s="17" t="s">
        <v>30</v>
      </c>
      <c r="E14" s="18">
        <v>5481000</v>
      </c>
      <c r="F14" s="18">
        <v>2988500</v>
      </c>
      <c r="G14" s="24">
        <f t="shared" si="0"/>
        <v>54.524721766101074</v>
      </c>
    </row>
    <row r="15" spans="1:7" ht="90.75" hidden="1" thickBot="1">
      <c r="A15" s="14"/>
      <c r="B15" s="14" t="s">
        <v>31</v>
      </c>
      <c r="C15" s="6"/>
      <c r="D15" s="5" t="s">
        <v>32</v>
      </c>
      <c r="E15" s="7">
        <v>5481000</v>
      </c>
      <c r="F15" s="7">
        <v>2988500</v>
      </c>
      <c r="G15" s="24">
        <f t="shared" si="0"/>
        <v>54.524721766101074</v>
      </c>
    </row>
    <row r="16" spans="1:7" s="13" customFormat="1" ht="16.5" hidden="1" thickBot="1">
      <c r="A16" s="25" t="s">
        <v>33</v>
      </c>
      <c r="B16" s="25"/>
      <c r="C16" s="20"/>
      <c r="D16" s="17" t="s">
        <v>34</v>
      </c>
      <c r="E16" s="18">
        <f>E17+E18</f>
        <v>2638120</v>
      </c>
      <c r="F16" s="18">
        <f>F17+F18</f>
        <v>1480700</v>
      </c>
      <c r="G16" s="24">
        <f t="shared" si="0"/>
        <v>56.12709050384365</v>
      </c>
    </row>
    <row r="17" spans="1:7" ht="30.75" hidden="1" thickBot="1">
      <c r="A17" s="14"/>
      <c r="B17" s="14" t="s">
        <v>35</v>
      </c>
      <c r="C17" s="6"/>
      <c r="D17" s="5" t="s">
        <v>36</v>
      </c>
      <c r="E17" s="7">
        <v>102000</v>
      </c>
      <c r="F17" s="7">
        <v>54900</v>
      </c>
      <c r="G17" s="24">
        <f t="shared" si="0"/>
        <v>53.8235294117647</v>
      </c>
    </row>
    <row r="18" spans="1:7" ht="30.75" hidden="1" thickBot="1">
      <c r="A18" s="26"/>
      <c r="B18" s="26" t="s">
        <v>37</v>
      </c>
      <c r="C18" s="27"/>
      <c r="D18" s="28" t="s">
        <v>38</v>
      </c>
      <c r="E18" s="29">
        <v>2536120</v>
      </c>
      <c r="F18" s="29">
        <v>1425800</v>
      </c>
      <c r="G18" s="30">
        <f t="shared" si="0"/>
        <v>56.21973723640837</v>
      </c>
    </row>
    <row r="19" spans="1:7" s="13" customFormat="1" ht="26.25" customHeight="1" thickBot="1">
      <c r="A19" s="319" t="s">
        <v>39</v>
      </c>
      <c r="B19" s="320"/>
      <c r="C19" s="320"/>
      <c r="D19" s="321"/>
      <c r="E19" s="140">
        <f>E5+E6</f>
        <v>24778177</v>
      </c>
      <c r="F19" s="140">
        <f>F5+F6</f>
        <v>14674756</v>
      </c>
      <c r="G19" s="141">
        <f t="shared" si="0"/>
        <v>59.22451841392529</v>
      </c>
    </row>
    <row r="20" spans="1:7" ht="15">
      <c r="A20" s="31"/>
      <c r="B20" s="31"/>
      <c r="C20" s="32"/>
      <c r="D20" s="33"/>
      <c r="E20" s="34"/>
      <c r="F20" s="34"/>
      <c r="G20" s="35"/>
    </row>
  </sheetData>
  <sheetProtection/>
  <mergeCells count="3">
    <mergeCell ref="F1:G1"/>
    <mergeCell ref="A2:G2"/>
    <mergeCell ref="A19:D19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G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17" t="s">
        <v>61</v>
      </c>
      <c r="G1" s="318"/>
    </row>
    <row r="2" spans="1:7" ht="118.5" customHeight="1" thickBot="1">
      <c r="A2" s="316" t="s">
        <v>353</v>
      </c>
      <c r="B2" s="316"/>
      <c r="C2" s="316"/>
      <c r="D2" s="316"/>
      <c r="E2" s="316"/>
      <c r="F2" s="316"/>
      <c r="G2" s="316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s="13" customFormat="1" ht="31.5">
      <c r="A4" s="42" t="s">
        <v>15</v>
      </c>
      <c r="B4" s="42"/>
      <c r="C4" s="43"/>
      <c r="D4" s="44" t="s">
        <v>16</v>
      </c>
      <c r="E4" s="18">
        <f>E5</f>
        <v>632850</v>
      </c>
      <c r="F4" s="18">
        <f>F5</f>
        <v>269608</v>
      </c>
      <c r="G4" s="23">
        <f>F4/E4%</f>
        <v>42.60219641305206</v>
      </c>
    </row>
    <row r="5" spans="1:7" ht="45">
      <c r="A5" s="14"/>
      <c r="B5" s="14" t="s">
        <v>142</v>
      </c>
      <c r="C5" s="6">
        <v>2710</v>
      </c>
      <c r="D5" s="5" t="s">
        <v>148</v>
      </c>
      <c r="E5" s="7">
        <v>632850</v>
      </c>
      <c r="F5" s="7">
        <v>269608</v>
      </c>
      <c r="G5" s="24"/>
    </row>
    <row r="6" spans="1:7" s="13" customFormat="1" ht="26.25" customHeight="1" thickBot="1">
      <c r="A6" s="328" t="s">
        <v>39</v>
      </c>
      <c r="B6" s="329"/>
      <c r="C6" s="329"/>
      <c r="D6" s="330"/>
      <c r="E6" s="67">
        <f>E4</f>
        <v>632850</v>
      </c>
      <c r="F6" s="67">
        <f>F4</f>
        <v>269608</v>
      </c>
      <c r="G6" s="68">
        <f>F6/E6%</f>
        <v>42.60219641305206</v>
      </c>
    </row>
    <row r="7" spans="1:7" ht="15">
      <c r="A7" s="31"/>
      <c r="B7" s="31"/>
      <c r="C7" s="32"/>
      <c r="D7" s="33"/>
      <c r="E7" s="34"/>
      <c r="F7" s="34"/>
      <c r="G7" s="35"/>
    </row>
  </sheetData>
  <sheetProtection/>
  <mergeCells count="3">
    <mergeCell ref="F1:G1"/>
    <mergeCell ref="A2:G2"/>
    <mergeCell ref="A6:D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G16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17" t="s">
        <v>74</v>
      </c>
      <c r="G1" s="318"/>
    </row>
    <row r="2" spans="1:7" ht="141.75" customHeight="1">
      <c r="A2" s="316" t="s">
        <v>355</v>
      </c>
      <c r="B2" s="316"/>
      <c r="C2" s="316"/>
      <c r="D2" s="316"/>
      <c r="E2" s="316"/>
      <c r="F2" s="316"/>
      <c r="G2" s="316"/>
    </row>
    <row r="3" spans="1:7" ht="15.75">
      <c r="A3" s="293" t="s">
        <v>1</v>
      </c>
      <c r="B3" s="293" t="s">
        <v>2</v>
      </c>
      <c r="C3" s="293" t="s">
        <v>3</v>
      </c>
      <c r="D3" s="293" t="s">
        <v>4</v>
      </c>
      <c r="E3" s="293" t="s">
        <v>5</v>
      </c>
      <c r="F3" s="293" t="s">
        <v>6</v>
      </c>
      <c r="G3" s="293" t="s">
        <v>7</v>
      </c>
    </row>
    <row r="4" spans="1:7" s="97" customFormat="1" ht="27" customHeight="1">
      <c r="A4" s="25" t="s">
        <v>62</v>
      </c>
      <c r="B4" s="25"/>
      <c r="C4" s="20"/>
      <c r="D4" s="17" t="s">
        <v>76</v>
      </c>
      <c r="E4" s="18">
        <f>+E5+E14</f>
        <v>17000</v>
      </c>
      <c r="F4" s="18">
        <f>+F5+F14</f>
        <v>11000</v>
      </c>
      <c r="G4" s="23">
        <f>F4/E4%</f>
        <v>64.70588235294117</v>
      </c>
    </row>
    <row r="5" spans="1:7" ht="30">
      <c r="A5" s="6"/>
      <c r="B5" s="14" t="s">
        <v>63</v>
      </c>
      <c r="C5" s="6">
        <v>2320</v>
      </c>
      <c r="D5" s="5" t="s">
        <v>77</v>
      </c>
      <c r="E5" s="7">
        <v>17000</v>
      </c>
      <c r="F5" s="7">
        <v>11000</v>
      </c>
      <c r="G5" s="6"/>
    </row>
    <row r="6" spans="1:7" ht="21" customHeight="1">
      <c r="A6" s="25" t="s">
        <v>116</v>
      </c>
      <c r="B6" s="25"/>
      <c r="C6" s="20"/>
      <c r="D6" s="17" t="s">
        <v>117</v>
      </c>
      <c r="E6" s="18">
        <f>+E7+E8</f>
        <v>520295</v>
      </c>
      <c r="F6" s="18">
        <f>+F7+F8</f>
        <v>89508</v>
      </c>
      <c r="G6" s="23">
        <f>F6/E6%</f>
        <v>17.203317348811733</v>
      </c>
    </row>
    <row r="7" spans="1:7" s="13" customFormat="1" ht="30">
      <c r="A7" s="6"/>
      <c r="B7" s="14" t="s">
        <v>118</v>
      </c>
      <c r="C7" s="6">
        <v>2320</v>
      </c>
      <c r="D7" s="5" t="s">
        <v>47</v>
      </c>
      <c r="E7" s="7">
        <v>170295</v>
      </c>
      <c r="F7" s="7">
        <v>36150</v>
      </c>
      <c r="G7" s="6"/>
    </row>
    <row r="8" spans="1:7" ht="21" customHeight="1">
      <c r="A8" s="16"/>
      <c r="B8" s="14" t="s">
        <v>129</v>
      </c>
      <c r="C8" s="6">
        <v>2320</v>
      </c>
      <c r="D8" s="5" t="s">
        <v>48</v>
      </c>
      <c r="E8" s="7">
        <v>350000</v>
      </c>
      <c r="F8" s="7">
        <v>53358</v>
      </c>
      <c r="G8" s="24"/>
    </row>
    <row r="9" spans="1:7" s="13" customFormat="1" ht="15.75" hidden="1">
      <c r="A9" s="25"/>
      <c r="B9" s="14"/>
      <c r="C9" s="6"/>
      <c r="D9" s="5"/>
      <c r="E9" s="7"/>
      <c r="F9" s="7"/>
      <c r="G9" s="23"/>
    </row>
    <row r="10" spans="1:7" ht="15" hidden="1">
      <c r="A10" s="14"/>
      <c r="B10" s="14"/>
      <c r="C10" s="6"/>
      <c r="D10" s="5"/>
      <c r="E10" s="7"/>
      <c r="F10" s="7"/>
      <c r="G10" s="24"/>
    </row>
    <row r="11" spans="1:7" ht="15" hidden="1">
      <c r="A11" s="14"/>
      <c r="B11" s="14"/>
      <c r="C11" s="6"/>
      <c r="D11" s="5"/>
      <c r="E11" s="7"/>
      <c r="F11" s="7"/>
      <c r="G11" s="24"/>
    </row>
    <row r="12" spans="1:7" ht="15" hidden="1">
      <c r="A12" s="14"/>
      <c r="B12" s="14"/>
      <c r="C12" s="6"/>
      <c r="D12" s="5"/>
      <c r="E12" s="7"/>
      <c r="F12" s="7"/>
      <c r="G12" s="24"/>
    </row>
    <row r="13" spans="1:7" s="13" customFormat="1" ht="15.75" hidden="1">
      <c r="A13" s="25"/>
      <c r="B13" s="14"/>
      <c r="C13" s="6"/>
      <c r="D13" s="5"/>
      <c r="E13" s="7"/>
      <c r="F13" s="7"/>
      <c r="G13" s="23"/>
    </row>
    <row r="14" spans="1:7" ht="20.25" customHeight="1" hidden="1">
      <c r="A14" s="14"/>
      <c r="B14" s="14"/>
      <c r="C14" s="6"/>
      <c r="D14" s="5"/>
      <c r="E14" s="7"/>
      <c r="F14" s="7"/>
      <c r="G14" s="24"/>
    </row>
    <row r="15" spans="1:7" s="13" customFormat="1" ht="26.25" customHeight="1">
      <c r="A15" s="331" t="s">
        <v>39</v>
      </c>
      <c r="B15" s="332"/>
      <c r="C15" s="332"/>
      <c r="D15" s="332"/>
      <c r="E15" s="18">
        <f>E4+E6</f>
        <v>537295</v>
      </c>
      <c r="F15" s="18">
        <f>F4+F6</f>
        <v>100508</v>
      </c>
      <c r="G15" s="23">
        <f>F15/E15%</f>
        <v>18.70629728547632</v>
      </c>
    </row>
    <row r="16" spans="1:7" ht="15">
      <c r="A16" s="31"/>
      <c r="B16" s="31"/>
      <c r="C16" s="32"/>
      <c r="D16" s="33"/>
      <c r="E16" s="34"/>
      <c r="F16" s="34"/>
      <c r="G16" s="35"/>
    </row>
  </sheetData>
  <sheetProtection/>
  <mergeCells count="3">
    <mergeCell ref="F1:G1"/>
    <mergeCell ref="A2:G2"/>
    <mergeCell ref="A15:D1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2:G7"/>
  <sheetViews>
    <sheetView zoomScalePageLayoutView="0" workbookViewId="0" topLeftCell="A1">
      <selection activeCell="A4" sqref="A4:IV4"/>
    </sheetView>
  </sheetViews>
  <sheetFormatPr defaultColWidth="9.00390625" defaultRowHeight="12.75"/>
  <cols>
    <col min="1" max="1" width="7.125" style="0" customWidth="1"/>
    <col min="3" max="3" width="8.125" style="0" customWidth="1"/>
    <col min="4" max="4" width="27.125" style="0" customWidth="1"/>
    <col min="5" max="5" width="14.00390625" style="0" customWidth="1"/>
    <col min="6" max="6" width="13.00390625" style="0" customWidth="1"/>
  </cols>
  <sheetData>
    <row r="2" spans="1:7" ht="49.5" customHeight="1">
      <c r="A2" s="1"/>
      <c r="B2" s="1"/>
      <c r="C2" s="1"/>
      <c r="D2" s="1"/>
      <c r="E2" s="1"/>
      <c r="F2" s="317" t="s">
        <v>85</v>
      </c>
      <c r="G2" s="318"/>
    </row>
    <row r="3" spans="1:7" ht="111" customHeight="1">
      <c r="A3" s="333" t="s">
        <v>401</v>
      </c>
      <c r="B3" s="333"/>
      <c r="C3" s="333"/>
      <c r="D3" s="333"/>
      <c r="E3" s="333"/>
      <c r="F3" s="333"/>
      <c r="G3" s="333"/>
    </row>
    <row r="4" spans="1:7" ht="15.75">
      <c r="A4" s="293" t="s">
        <v>1</v>
      </c>
      <c r="B4" s="293" t="s">
        <v>2</v>
      </c>
      <c r="C4" s="293" t="s">
        <v>3</v>
      </c>
      <c r="D4" s="293" t="s">
        <v>4</v>
      </c>
      <c r="E4" s="293" t="s">
        <v>5</v>
      </c>
      <c r="F4" s="293" t="s">
        <v>6</v>
      </c>
      <c r="G4" s="293" t="s">
        <v>7</v>
      </c>
    </row>
    <row r="5" spans="1:7" ht="24.75" customHeight="1">
      <c r="A5" s="25" t="s">
        <v>116</v>
      </c>
      <c r="B5" s="25"/>
      <c r="C5" s="20"/>
      <c r="D5" s="17" t="s">
        <v>117</v>
      </c>
      <c r="E5" s="18">
        <f>+E6</f>
        <v>0</v>
      </c>
      <c r="F5" s="18">
        <f>+F6</f>
        <v>2792</v>
      </c>
      <c r="G5" s="23"/>
    </row>
    <row r="6" spans="1:7" ht="27.75" customHeight="1">
      <c r="A6" s="6"/>
      <c r="B6" s="14" t="s">
        <v>129</v>
      </c>
      <c r="C6" s="6">
        <v>2900</v>
      </c>
      <c r="D6" s="5" t="s">
        <v>48</v>
      </c>
      <c r="E6" s="7"/>
      <c r="F6" s="7">
        <v>2792</v>
      </c>
      <c r="G6" s="6"/>
    </row>
    <row r="7" spans="1:7" ht="15.75">
      <c r="A7" s="331" t="s">
        <v>39</v>
      </c>
      <c r="B7" s="332"/>
      <c r="C7" s="332"/>
      <c r="D7" s="332"/>
      <c r="E7" s="18">
        <f>E5</f>
        <v>0</v>
      </c>
      <c r="F7" s="18">
        <f>F5</f>
        <v>2792</v>
      </c>
      <c r="G7" s="23"/>
    </row>
  </sheetData>
  <sheetProtection/>
  <mergeCells count="3">
    <mergeCell ref="F2:G2"/>
    <mergeCell ref="A3:G3"/>
    <mergeCell ref="A7:D7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30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9.875" style="0" bestFit="1" customWidth="1"/>
    <col min="2" max="2" width="12.375" style="0" bestFit="1" customWidth="1"/>
    <col min="3" max="3" width="11.125" style="0" bestFit="1" customWidth="1"/>
    <col min="4" max="4" width="27.875" style="0" customWidth="1"/>
    <col min="5" max="5" width="17.75390625" style="0" customWidth="1"/>
    <col min="6" max="6" width="15.875" style="0" customWidth="1"/>
    <col min="7" max="7" width="12.375" style="0" customWidth="1"/>
  </cols>
  <sheetData>
    <row r="1" spans="1:7" ht="24" customHeight="1">
      <c r="A1" s="1"/>
      <c r="B1" s="1"/>
      <c r="C1" s="1"/>
      <c r="D1" s="1"/>
      <c r="E1" s="1"/>
      <c r="F1" s="317" t="s">
        <v>371</v>
      </c>
      <c r="G1" s="318"/>
    </row>
    <row r="2" spans="1:7" ht="116.25" customHeight="1" thickBot="1">
      <c r="A2" s="316" t="s">
        <v>354</v>
      </c>
      <c r="B2" s="316"/>
      <c r="C2" s="316"/>
      <c r="D2" s="316"/>
      <c r="E2" s="316"/>
      <c r="F2" s="316"/>
      <c r="G2" s="316"/>
    </row>
    <row r="3" spans="1:7" ht="15.75">
      <c r="A3" s="198" t="s">
        <v>1</v>
      </c>
      <c r="B3" s="199" t="s">
        <v>2</v>
      </c>
      <c r="C3" s="199" t="s">
        <v>3</v>
      </c>
      <c r="D3" s="199" t="s">
        <v>4</v>
      </c>
      <c r="E3" s="199" t="s">
        <v>5</v>
      </c>
      <c r="F3" s="199" t="s">
        <v>6</v>
      </c>
      <c r="G3" s="268" t="s">
        <v>7</v>
      </c>
    </row>
    <row r="4" spans="1:7" ht="31.5">
      <c r="A4" s="53">
        <v>750</v>
      </c>
      <c r="B4" s="53"/>
      <c r="C4" s="53"/>
      <c r="D4" s="241" t="s">
        <v>259</v>
      </c>
      <c r="E4" s="53">
        <f>E5</f>
        <v>443556</v>
      </c>
      <c r="F4" s="53">
        <f>F5</f>
        <v>0</v>
      </c>
      <c r="G4" s="269">
        <f>F4/E4%</f>
        <v>0</v>
      </c>
    </row>
    <row r="5" spans="1:7" ht="15.75">
      <c r="A5" s="240"/>
      <c r="B5" s="74">
        <v>75020</v>
      </c>
      <c r="C5" s="74">
        <v>6207</v>
      </c>
      <c r="D5" s="242" t="s">
        <v>78</v>
      </c>
      <c r="E5" s="240">
        <v>443556</v>
      </c>
      <c r="F5" s="240">
        <v>0</v>
      </c>
      <c r="G5" s="269"/>
    </row>
    <row r="6" spans="1:7" ht="15.75">
      <c r="A6" s="290">
        <v>801</v>
      </c>
      <c r="B6" s="291"/>
      <c r="C6" s="291"/>
      <c r="D6" s="292" t="s">
        <v>44</v>
      </c>
      <c r="E6" s="290">
        <f>E7+E8</f>
        <v>334120</v>
      </c>
      <c r="F6" s="290">
        <f>F7+F8</f>
        <v>112674</v>
      </c>
      <c r="G6" s="269">
        <f>F6/E6%</f>
        <v>33.72261462947444</v>
      </c>
    </row>
    <row r="7" spans="1:7" ht="15">
      <c r="A7" s="287"/>
      <c r="B7" s="288" t="s">
        <v>45</v>
      </c>
      <c r="C7" s="288" t="s">
        <v>266</v>
      </c>
      <c r="D7" s="289" t="s">
        <v>46</v>
      </c>
      <c r="E7" s="287">
        <v>284002</v>
      </c>
      <c r="F7" s="287">
        <v>95773</v>
      </c>
      <c r="G7" s="287"/>
    </row>
    <row r="8" spans="1:7" ht="15">
      <c r="A8" s="287"/>
      <c r="B8" s="288" t="s">
        <v>45</v>
      </c>
      <c r="C8" s="288" t="s">
        <v>248</v>
      </c>
      <c r="D8" s="289" t="s">
        <v>46</v>
      </c>
      <c r="E8" s="287">
        <v>50118</v>
      </c>
      <c r="F8" s="287">
        <v>16901</v>
      </c>
      <c r="G8" s="287"/>
    </row>
    <row r="9" spans="1:7" ht="25.5" customHeight="1">
      <c r="A9" s="51" t="s">
        <v>116</v>
      </c>
      <c r="B9" s="51"/>
      <c r="C9" s="139"/>
      <c r="D9" s="50" t="s">
        <v>117</v>
      </c>
      <c r="E9" s="54">
        <f>E10+E11</f>
        <v>176035</v>
      </c>
      <c r="F9" s="54">
        <f>F10+F11</f>
        <v>176035</v>
      </c>
      <c r="G9" s="82">
        <f>F9/E9%</f>
        <v>100</v>
      </c>
    </row>
    <row r="10" spans="1:7" ht="31.5" customHeight="1">
      <c r="A10" s="51"/>
      <c r="B10" s="14" t="s">
        <v>121</v>
      </c>
      <c r="C10" s="6">
        <v>2007</v>
      </c>
      <c r="D10" s="5" t="s">
        <v>36</v>
      </c>
      <c r="E10" s="7">
        <v>167184</v>
      </c>
      <c r="F10" s="7">
        <v>167184</v>
      </c>
      <c r="G10" s="82"/>
    </row>
    <row r="11" spans="1:7" ht="30.75" customHeight="1">
      <c r="A11" s="6"/>
      <c r="B11" s="14" t="s">
        <v>121</v>
      </c>
      <c r="C11" s="6">
        <v>2009</v>
      </c>
      <c r="D11" s="5" t="s">
        <v>36</v>
      </c>
      <c r="E11" s="7">
        <v>8851</v>
      </c>
      <c r="F11" s="7">
        <v>8851</v>
      </c>
      <c r="G11" s="82"/>
    </row>
    <row r="12" spans="1:7" ht="30.75" customHeight="1">
      <c r="A12" s="91">
        <v>854</v>
      </c>
      <c r="B12" s="90"/>
      <c r="C12" s="91"/>
      <c r="D12" s="93" t="s">
        <v>50</v>
      </c>
      <c r="E12" s="92">
        <f>E13+E14</f>
        <v>205033</v>
      </c>
      <c r="F12" s="92">
        <f>F13+F14</f>
        <v>59638</v>
      </c>
      <c r="G12" s="82">
        <f>F12/E12%</f>
        <v>29.087025015485313</v>
      </c>
    </row>
    <row r="13" spans="1:7" ht="30.75" customHeight="1">
      <c r="A13" s="6"/>
      <c r="B13" s="14" t="s">
        <v>71</v>
      </c>
      <c r="C13" s="6">
        <v>2007</v>
      </c>
      <c r="D13" s="5" t="s">
        <v>83</v>
      </c>
      <c r="E13" s="7">
        <v>174278</v>
      </c>
      <c r="F13" s="7">
        <v>50692</v>
      </c>
      <c r="G13" s="82"/>
    </row>
    <row r="14" spans="1:7" ht="30.75" customHeight="1">
      <c r="A14" s="6"/>
      <c r="B14" s="14" t="s">
        <v>71</v>
      </c>
      <c r="C14" s="6">
        <v>2009</v>
      </c>
      <c r="D14" s="5" t="s">
        <v>83</v>
      </c>
      <c r="E14" s="7">
        <v>30755</v>
      </c>
      <c r="F14" s="7">
        <v>8946</v>
      </c>
      <c r="G14" s="82"/>
    </row>
    <row r="15" spans="1:7" ht="19.5" customHeight="1">
      <c r="A15" s="91">
        <v>926</v>
      </c>
      <c r="B15" s="90"/>
      <c r="C15" s="91"/>
      <c r="D15" s="93" t="s">
        <v>104</v>
      </c>
      <c r="E15" s="92">
        <f>E16</f>
        <v>0</v>
      </c>
      <c r="F15" s="92">
        <f>F16</f>
        <v>93907</v>
      </c>
      <c r="G15" s="82"/>
    </row>
    <row r="16" spans="1:7" ht="21" customHeight="1">
      <c r="A16" s="6"/>
      <c r="B16" s="14" t="s">
        <v>180</v>
      </c>
      <c r="C16" s="6">
        <v>6207</v>
      </c>
      <c r="D16" s="5" t="s">
        <v>181</v>
      </c>
      <c r="E16" s="7"/>
      <c r="F16" s="7">
        <v>93907</v>
      </c>
      <c r="G16" s="6"/>
    </row>
    <row r="17" spans="1:7" ht="20.25" customHeight="1">
      <c r="A17" s="334" t="s">
        <v>39</v>
      </c>
      <c r="B17" s="335"/>
      <c r="C17" s="335"/>
      <c r="D17" s="312"/>
      <c r="E17" s="92">
        <f>E4+E6+E9+E12+E15</f>
        <v>1158744</v>
      </c>
      <c r="F17" s="92">
        <f>F4+F6+F9+F12+F15</f>
        <v>442254</v>
      </c>
      <c r="G17" s="200">
        <f>F17/E17%</f>
        <v>38.16667011868022</v>
      </c>
    </row>
    <row r="18" spans="1:7" ht="15">
      <c r="A18" s="142"/>
      <c r="B18" s="31"/>
      <c r="C18" s="32"/>
      <c r="D18" s="33"/>
      <c r="E18" s="34"/>
      <c r="F18" s="34"/>
      <c r="G18" s="35"/>
    </row>
    <row r="19" spans="1:7" ht="15.75">
      <c r="A19" s="143"/>
      <c r="B19" s="144"/>
      <c r="C19" s="83"/>
      <c r="D19" s="145"/>
      <c r="E19" s="146"/>
      <c r="F19" s="146"/>
      <c r="G19" s="137"/>
    </row>
    <row r="20" spans="1:7" ht="15">
      <c r="A20" s="31"/>
      <c r="B20" s="31"/>
      <c r="C20" s="32"/>
      <c r="D20" s="33"/>
      <c r="E20" s="34"/>
      <c r="F20" s="34"/>
      <c r="G20" s="35"/>
    </row>
    <row r="21" spans="1:7" ht="15.75">
      <c r="A21" s="144"/>
      <c r="B21" s="144"/>
      <c r="C21" s="83"/>
      <c r="D21" s="147"/>
      <c r="E21" s="146"/>
      <c r="F21" s="146"/>
      <c r="G21" s="137"/>
    </row>
    <row r="22" spans="1:7" ht="15">
      <c r="A22" s="31"/>
      <c r="B22" s="31"/>
      <c r="C22" s="32"/>
      <c r="D22" s="33"/>
      <c r="E22" s="34"/>
      <c r="F22" s="34"/>
      <c r="G22" s="35"/>
    </row>
    <row r="23" spans="1:7" ht="15.75">
      <c r="A23" s="144"/>
      <c r="B23" s="144"/>
      <c r="C23" s="83"/>
      <c r="D23" s="147"/>
      <c r="E23" s="146"/>
      <c r="F23" s="146"/>
      <c r="G23" s="137"/>
    </row>
    <row r="24" spans="1:7" ht="15">
      <c r="A24" s="31"/>
      <c r="B24" s="31"/>
      <c r="C24" s="32"/>
      <c r="D24" s="33"/>
      <c r="E24" s="34"/>
      <c r="F24" s="34"/>
      <c r="G24" s="35"/>
    </row>
    <row r="25" spans="1:7" ht="15">
      <c r="A25" s="31"/>
      <c r="B25" s="31"/>
      <c r="C25" s="32"/>
      <c r="D25" s="33"/>
      <c r="E25" s="34"/>
      <c r="F25" s="34"/>
      <c r="G25" s="35"/>
    </row>
    <row r="26" spans="1:7" ht="15">
      <c r="A26" s="31"/>
      <c r="B26" s="31"/>
      <c r="C26" s="32"/>
      <c r="D26" s="33"/>
      <c r="E26" s="34"/>
      <c r="F26" s="34"/>
      <c r="G26" s="35"/>
    </row>
    <row r="27" spans="1:7" ht="15.75">
      <c r="A27" s="144"/>
      <c r="B27" s="144"/>
      <c r="C27" s="83"/>
      <c r="D27" s="145"/>
      <c r="E27" s="146"/>
      <c r="F27" s="146"/>
      <c r="G27" s="137"/>
    </row>
    <row r="28" spans="1:7" ht="15">
      <c r="A28" s="31"/>
      <c r="B28" s="31"/>
      <c r="C28" s="32"/>
      <c r="D28" s="33"/>
      <c r="E28" s="34"/>
      <c r="F28" s="34"/>
      <c r="G28" s="35"/>
    </row>
    <row r="29" spans="1:7" ht="15.75">
      <c r="A29" s="144"/>
      <c r="B29" s="148"/>
      <c r="C29" s="148"/>
      <c r="D29" s="148"/>
      <c r="E29" s="146"/>
      <c r="F29" s="146"/>
      <c r="G29" s="137"/>
    </row>
    <row r="30" spans="1:7" ht="12.75">
      <c r="A30" s="149"/>
      <c r="B30" s="149"/>
      <c r="C30" s="149"/>
      <c r="D30" s="149"/>
      <c r="E30" s="150"/>
      <c r="F30" s="150"/>
      <c r="G30" s="150"/>
    </row>
  </sheetData>
  <sheetProtection/>
  <mergeCells count="3">
    <mergeCell ref="F1:G1"/>
    <mergeCell ref="A2:G2"/>
    <mergeCell ref="A17:D17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G34"/>
  <sheetViews>
    <sheetView zoomScalePageLayoutView="0" workbookViewId="0" topLeftCell="A10">
      <selection activeCell="S20" sqref="S20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201" customWidth="1"/>
    <col min="4" max="4" width="31.625" style="1" customWidth="1"/>
    <col min="5" max="5" width="19.75390625" style="1" customWidth="1"/>
    <col min="6" max="6" width="22.625" style="1" customWidth="1"/>
    <col min="7" max="7" width="14.125" style="22" customWidth="1"/>
    <col min="8" max="16384" width="9.125" style="1" customWidth="1"/>
  </cols>
  <sheetData>
    <row r="1" spans="6:7" ht="39" customHeight="1">
      <c r="F1" s="317" t="s">
        <v>311</v>
      </c>
      <c r="G1" s="318"/>
    </row>
    <row r="2" spans="1:7" ht="94.5" customHeight="1" thickBot="1">
      <c r="A2" s="316" t="s">
        <v>358</v>
      </c>
      <c r="B2" s="316"/>
      <c r="C2" s="316"/>
      <c r="D2" s="316"/>
      <c r="E2" s="316"/>
      <c r="F2" s="316"/>
      <c r="G2" s="316"/>
    </row>
    <row r="3" spans="1:7" ht="16.5" thickBot="1">
      <c r="A3" s="2" t="s">
        <v>1</v>
      </c>
      <c r="B3" s="3" t="s">
        <v>2</v>
      </c>
      <c r="C3" s="202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30">
      <c r="A4" s="60" t="s">
        <v>62</v>
      </c>
      <c r="B4" s="60" t="s">
        <v>63</v>
      </c>
      <c r="C4" s="206" t="s">
        <v>356</v>
      </c>
      <c r="D4" s="39" t="s">
        <v>64</v>
      </c>
      <c r="E4" s="57"/>
      <c r="F4" s="57">
        <v>52143</v>
      </c>
      <c r="G4" s="38"/>
    </row>
    <row r="5" spans="1:7" ht="45">
      <c r="A5" s="60" t="s">
        <v>11</v>
      </c>
      <c r="B5" s="60" t="s">
        <v>12</v>
      </c>
      <c r="C5" s="203" t="s">
        <v>349</v>
      </c>
      <c r="D5" s="39" t="s">
        <v>125</v>
      </c>
      <c r="E5" s="57">
        <v>11240603</v>
      </c>
      <c r="F5" s="57">
        <v>121030</v>
      </c>
      <c r="G5" s="38"/>
    </row>
    <row r="6" spans="1:7" ht="51" customHeight="1">
      <c r="A6" s="60" t="s">
        <v>15</v>
      </c>
      <c r="B6" s="60" t="s">
        <v>142</v>
      </c>
      <c r="C6" s="203" t="s">
        <v>241</v>
      </c>
      <c r="D6" s="39" t="s">
        <v>143</v>
      </c>
      <c r="E6" s="57">
        <v>2400000</v>
      </c>
      <c r="F6" s="57">
        <v>1113170</v>
      </c>
      <c r="G6" s="38"/>
    </row>
    <row r="7" spans="1:7" ht="40.5" customHeight="1">
      <c r="A7" s="61">
        <v>750</v>
      </c>
      <c r="B7" s="62" t="s">
        <v>65</v>
      </c>
      <c r="C7" s="204" t="s">
        <v>238</v>
      </c>
      <c r="D7" s="5" t="s">
        <v>124</v>
      </c>
      <c r="E7" s="58">
        <v>1250000</v>
      </c>
      <c r="F7" s="58">
        <v>641005</v>
      </c>
      <c r="G7" s="6"/>
    </row>
    <row r="8" spans="1:7" ht="40.5" customHeight="1">
      <c r="A8" s="61">
        <v>750</v>
      </c>
      <c r="B8" s="62" t="s">
        <v>89</v>
      </c>
      <c r="C8" s="79" t="s">
        <v>168</v>
      </c>
      <c r="D8" s="5" t="s">
        <v>357</v>
      </c>
      <c r="E8" s="58"/>
      <c r="F8" s="58">
        <v>21604</v>
      </c>
      <c r="G8" s="6"/>
    </row>
    <row r="9" spans="1:7" s="13" customFormat="1" ht="105" customHeight="1">
      <c r="A9" s="63" t="s">
        <v>56</v>
      </c>
      <c r="B9" s="62" t="s">
        <v>66</v>
      </c>
      <c r="C9" s="204" t="s">
        <v>239</v>
      </c>
      <c r="D9" s="40" t="s">
        <v>67</v>
      </c>
      <c r="E9" s="58">
        <v>4200000</v>
      </c>
      <c r="F9" s="58">
        <v>2301666</v>
      </c>
      <c r="G9" s="23"/>
    </row>
    <row r="10" spans="1:7" s="13" customFormat="1" ht="105" customHeight="1">
      <c r="A10" s="313" t="s">
        <v>56</v>
      </c>
      <c r="B10" s="313" t="s">
        <v>80</v>
      </c>
      <c r="C10" s="80" t="s">
        <v>163</v>
      </c>
      <c r="D10" s="45" t="s">
        <v>212</v>
      </c>
      <c r="E10" s="58">
        <v>27292434</v>
      </c>
      <c r="F10" s="58">
        <v>11543167</v>
      </c>
      <c r="G10" s="23"/>
    </row>
    <row r="11" spans="1:7" s="13" customFormat="1" ht="56.25" customHeight="1">
      <c r="A11" s="314"/>
      <c r="B11" s="314"/>
      <c r="C11" s="79" t="s">
        <v>164</v>
      </c>
      <c r="D11" s="40" t="s">
        <v>213</v>
      </c>
      <c r="E11" s="58">
        <v>1643000</v>
      </c>
      <c r="F11" s="58">
        <v>1737263</v>
      </c>
      <c r="G11" s="23"/>
    </row>
    <row r="12" spans="1:7" s="13" customFormat="1" ht="29.25" customHeight="1">
      <c r="A12" s="60" t="s">
        <v>43</v>
      </c>
      <c r="B12" s="60" t="s">
        <v>90</v>
      </c>
      <c r="C12" s="206" t="s">
        <v>135</v>
      </c>
      <c r="D12" s="66" t="s">
        <v>144</v>
      </c>
      <c r="E12" s="58"/>
      <c r="F12" s="58">
        <v>51</v>
      </c>
      <c r="G12" s="23"/>
    </row>
    <row r="13" spans="1:7" s="13" customFormat="1" ht="29.25" customHeight="1">
      <c r="A13" s="60" t="s">
        <v>43</v>
      </c>
      <c r="B13" s="60" t="s">
        <v>91</v>
      </c>
      <c r="C13" s="206" t="s">
        <v>135</v>
      </c>
      <c r="D13" s="66" t="s">
        <v>145</v>
      </c>
      <c r="E13" s="58"/>
      <c r="F13" s="58">
        <v>61</v>
      </c>
      <c r="G13" s="23"/>
    </row>
    <row r="14" spans="1:7" ht="30">
      <c r="A14" s="62" t="s">
        <v>43</v>
      </c>
      <c r="B14" s="62" t="s">
        <v>68</v>
      </c>
      <c r="C14" s="79" t="s">
        <v>240</v>
      </c>
      <c r="D14" s="5" t="s">
        <v>140</v>
      </c>
      <c r="E14" s="58"/>
      <c r="F14" s="58">
        <v>3442</v>
      </c>
      <c r="G14" s="24"/>
    </row>
    <row r="15" spans="1:7" s="13" customFormat="1" ht="30">
      <c r="A15" s="62" t="s">
        <v>43</v>
      </c>
      <c r="B15" s="62" t="s">
        <v>69</v>
      </c>
      <c r="C15" s="79" t="s">
        <v>241</v>
      </c>
      <c r="D15" s="5" t="s">
        <v>70</v>
      </c>
      <c r="E15" s="58"/>
      <c r="F15" s="58">
        <v>23171</v>
      </c>
      <c r="G15" s="23"/>
    </row>
    <row r="16" spans="1:7" ht="42" customHeight="1">
      <c r="A16" s="62" t="s">
        <v>116</v>
      </c>
      <c r="B16" s="62" t="s">
        <v>118</v>
      </c>
      <c r="C16" s="79" t="s">
        <v>308</v>
      </c>
      <c r="D16" s="5" t="s">
        <v>137</v>
      </c>
      <c r="E16" s="58"/>
      <c r="F16" s="58">
        <v>2524</v>
      </c>
      <c r="G16" s="24"/>
    </row>
    <row r="17" spans="1:7" ht="30">
      <c r="A17" s="62" t="s">
        <v>116</v>
      </c>
      <c r="B17" s="62" t="s">
        <v>129</v>
      </c>
      <c r="C17" s="79" t="s">
        <v>363</v>
      </c>
      <c r="D17" s="5" t="s">
        <v>146</v>
      </c>
      <c r="E17" s="58"/>
      <c r="F17" s="58">
        <v>1027</v>
      </c>
      <c r="G17" s="24"/>
    </row>
    <row r="18" spans="1:7" ht="45">
      <c r="A18" s="62" t="s">
        <v>116</v>
      </c>
      <c r="B18" s="62" t="s">
        <v>121</v>
      </c>
      <c r="C18" s="79" t="s">
        <v>135</v>
      </c>
      <c r="D18" s="5" t="s">
        <v>138</v>
      </c>
      <c r="E18" s="58"/>
      <c r="F18" s="58">
        <v>715</v>
      </c>
      <c r="G18" s="24"/>
    </row>
    <row r="19" spans="1:7" ht="18" hidden="1">
      <c r="A19" s="62"/>
      <c r="B19" s="62"/>
      <c r="C19" s="79"/>
      <c r="D19" s="5"/>
      <c r="E19" s="58"/>
      <c r="F19" s="58"/>
      <c r="G19" s="24"/>
    </row>
    <row r="20" spans="1:7" s="13" customFormat="1" ht="60">
      <c r="A20" s="62" t="s">
        <v>49</v>
      </c>
      <c r="B20" s="62" t="s">
        <v>71</v>
      </c>
      <c r="C20" s="79" t="s">
        <v>242</v>
      </c>
      <c r="D20" s="5" t="s">
        <v>72</v>
      </c>
      <c r="E20" s="58"/>
      <c r="F20" s="58">
        <v>51177</v>
      </c>
      <c r="G20" s="23"/>
    </row>
    <row r="21" spans="1:7" ht="75">
      <c r="A21" s="62" t="s">
        <v>49</v>
      </c>
      <c r="B21" s="62" t="s">
        <v>73</v>
      </c>
      <c r="C21" s="79" t="s">
        <v>237</v>
      </c>
      <c r="D21" s="5" t="s">
        <v>214</v>
      </c>
      <c r="E21" s="58"/>
      <c r="F21" s="58">
        <v>7876</v>
      </c>
      <c r="G21" s="24"/>
    </row>
    <row r="22" spans="1:7" ht="18" hidden="1">
      <c r="A22" s="62"/>
      <c r="B22" s="62"/>
      <c r="C22" s="79"/>
      <c r="D22" s="8"/>
      <c r="E22" s="58"/>
      <c r="F22" s="58"/>
      <c r="G22" s="24"/>
    </row>
    <row r="23" spans="1:7" s="13" customFormat="1" ht="18" hidden="1">
      <c r="A23" s="62"/>
      <c r="B23" s="62"/>
      <c r="C23" s="79"/>
      <c r="D23" s="8"/>
      <c r="E23" s="58"/>
      <c r="F23" s="58"/>
      <c r="G23" s="23"/>
    </row>
    <row r="24" spans="1:7" ht="18" hidden="1">
      <c r="A24" s="62"/>
      <c r="B24" s="62"/>
      <c r="C24" s="79"/>
      <c r="D24" s="5"/>
      <c r="E24" s="58"/>
      <c r="F24" s="58"/>
      <c r="G24" s="24"/>
    </row>
    <row r="25" spans="1:7" s="13" customFormat="1" ht="18" hidden="1">
      <c r="A25" s="62"/>
      <c r="B25" s="62"/>
      <c r="C25" s="79"/>
      <c r="D25" s="8"/>
      <c r="E25" s="58"/>
      <c r="F25" s="58"/>
      <c r="G25" s="23"/>
    </row>
    <row r="26" spans="1:7" ht="18" hidden="1">
      <c r="A26" s="62"/>
      <c r="B26" s="62"/>
      <c r="C26" s="79"/>
      <c r="D26" s="5"/>
      <c r="E26" s="58"/>
      <c r="F26" s="58"/>
      <c r="G26" s="24"/>
    </row>
    <row r="27" spans="1:7" ht="18" hidden="1">
      <c r="A27" s="64"/>
      <c r="B27" s="64"/>
      <c r="C27" s="80"/>
      <c r="D27" s="28"/>
      <c r="E27" s="59"/>
      <c r="F27" s="59"/>
      <c r="G27" s="30"/>
    </row>
    <row r="28" spans="1:7" ht="45" hidden="1">
      <c r="A28" s="64" t="s">
        <v>49</v>
      </c>
      <c r="B28" s="64" t="s">
        <v>95</v>
      </c>
      <c r="C28" s="80" t="s">
        <v>309</v>
      </c>
      <c r="D28" s="28" t="s">
        <v>147</v>
      </c>
      <c r="E28" s="59"/>
      <c r="F28" s="59"/>
      <c r="G28" s="30"/>
    </row>
    <row r="29" spans="1:7" ht="60">
      <c r="A29" s="64" t="s">
        <v>49</v>
      </c>
      <c r="B29" s="64" t="s">
        <v>122</v>
      </c>
      <c r="C29" s="80" t="s">
        <v>242</v>
      </c>
      <c r="D29" s="56" t="s">
        <v>123</v>
      </c>
      <c r="E29" s="59"/>
      <c r="F29" s="59">
        <v>20574</v>
      </c>
      <c r="G29" s="30"/>
    </row>
    <row r="30" spans="1:7" ht="90">
      <c r="A30" s="62" t="s">
        <v>260</v>
      </c>
      <c r="B30" s="62" t="s">
        <v>261</v>
      </c>
      <c r="C30" s="79" t="s">
        <v>310</v>
      </c>
      <c r="D30" s="245" t="s">
        <v>262</v>
      </c>
      <c r="E30" s="58">
        <v>500000</v>
      </c>
      <c r="F30" s="58">
        <v>225547</v>
      </c>
      <c r="G30" s="24"/>
    </row>
    <row r="31" spans="1:7" ht="45">
      <c r="A31" s="62" t="s">
        <v>260</v>
      </c>
      <c r="B31" s="62" t="s">
        <v>298</v>
      </c>
      <c r="C31" s="79" t="s">
        <v>168</v>
      </c>
      <c r="D31" s="245" t="s">
        <v>359</v>
      </c>
      <c r="E31" s="58"/>
      <c r="F31" s="58">
        <v>481</v>
      </c>
      <c r="G31" s="24"/>
    </row>
    <row r="32" spans="1:7" ht="45">
      <c r="A32" s="62" t="s">
        <v>103</v>
      </c>
      <c r="B32" s="62" t="s">
        <v>133</v>
      </c>
      <c r="C32" s="79" t="s">
        <v>135</v>
      </c>
      <c r="D32" s="245" t="s">
        <v>406</v>
      </c>
      <c r="E32" s="58"/>
      <c r="F32" s="58">
        <v>7</v>
      </c>
      <c r="G32" s="24"/>
    </row>
    <row r="33" spans="1:7" s="13" customFormat="1" ht="26.25" customHeight="1" thickBot="1">
      <c r="A33" s="328" t="s">
        <v>39</v>
      </c>
      <c r="B33" s="329"/>
      <c r="C33" s="329"/>
      <c r="D33" s="330"/>
      <c r="E33" s="243">
        <f>SUM(E4:E32)</f>
        <v>48526037</v>
      </c>
      <c r="F33" s="243">
        <f>SUM(F4:F32)</f>
        <v>17867701</v>
      </c>
      <c r="G33" s="244">
        <f>F33/E33%</f>
        <v>36.82085351416601</v>
      </c>
    </row>
    <row r="34" spans="1:7" ht="15">
      <c r="A34" s="31"/>
      <c r="B34" s="31"/>
      <c r="C34" s="205"/>
      <c r="D34" s="33"/>
      <c r="E34" s="34"/>
      <c r="F34" s="34"/>
      <c r="G34" s="35"/>
    </row>
  </sheetData>
  <sheetProtection/>
  <mergeCells count="5">
    <mergeCell ref="F1:G1"/>
    <mergeCell ref="A2:G2"/>
    <mergeCell ref="A33:D33"/>
    <mergeCell ref="A10:A11"/>
    <mergeCell ref="B10:B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14"/>
  <sheetViews>
    <sheetView zoomScalePageLayoutView="0" workbookViewId="0" topLeftCell="A1">
      <selection activeCell="L10" sqref="L10"/>
    </sheetView>
  </sheetViews>
  <sheetFormatPr defaultColWidth="9.00390625" defaultRowHeight="12.75"/>
  <cols>
    <col min="4" max="4" width="25.375" style="0" customWidth="1"/>
    <col min="5" max="5" width="18.125" style="0" customWidth="1"/>
    <col min="6" max="6" width="19.375" style="0" customWidth="1"/>
    <col min="7" max="7" width="13.125" style="0" customWidth="1"/>
  </cols>
  <sheetData>
    <row r="1" spans="1:7" ht="33.75" customHeight="1">
      <c r="A1" s="1"/>
      <c r="B1" s="1"/>
      <c r="C1" s="1"/>
      <c r="D1" s="1"/>
      <c r="E1" s="1"/>
      <c r="F1" s="317" t="s">
        <v>205</v>
      </c>
      <c r="G1" s="318"/>
    </row>
    <row r="2" spans="1:7" ht="52.5" customHeight="1" thickBot="1">
      <c r="A2" s="316" t="s">
        <v>362</v>
      </c>
      <c r="B2" s="316"/>
      <c r="C2" s="316"/>
      <c r="D2" s="316"/>
      <c r="E2" s="316"/>
      <c r="F2" s="316"/>
      <c r="G2" s="316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99" t="s">
        <v>7</v>
      </c>
    </row>
    <row r="4" spans="1:7" ht="39" customHeight="1">
      <c r="A4" s="109" t="s">
        <v>62</v>
      </c>
      <c r="B4" s="110"/>
      <c r="C4" s="111"/>
      <c r="D4" s="112" t="s">
        <v>360</v>
      </c>
      <c r="E4" s="113">
        <f>E5</f>
        <v>1000000</v>
      </c>
      <c r="F4" s="113">
        <f>F5</f>
        <v>0</v>
      </c>
      <c r="G4" s="114">
        <f>F4/E4%</f>
        <v>0</v>
      </c>
    </row>
    <row r="5" spans="1:7" ht="42" customHeight="1">
      <c r="A5" s="106"/>
      <c r="B5" s="106" t="s">
        <v>63</v>
      </c>
      <c r="C5" s="106" t="s">
        <v>352</v>
      </c>
      <c r="D5" s="107" t="s">
        <v>361</v>
      </c>
      <c r="E5" s="108">
        <v>1000000</v>
      </c>
      <c r="F5" s="108"/>
      <c r="G5" s="104"/>
    </row>
    <row r="6" spans="1:7" ht="35.25" customHeight="1">
      <c r="A6" s="109" t="s">
        <v>11</v>
      </c>
      <c r="B6" s="110"/>
      <c r="C6" s="111"/>
      <c r="D6" s="112" t="s">
        <v>13</v>
      </c>
      <c r="E6" s="113">
        <f>E7</f>
        <v>11240603</v>
      </c>
      <c r="F6" s="113">
        <f>F7</f>
        <v>116189</v>
      </c>
      <c r="G6" s="114">
        <f>F6/E6%</f>
        <v>1.0336545112392992</v>
      </c>
    </row>
    <row r="7" spans="1:7" ht="45.75" customHeight="1">
      <c r="A7" s="106"/>
      <c r="B7" s="106" t="s">
        <v>12</v>
      </c>
      <c r="C7" s="106" t="s">
        <v>206</v>
      </c>
      <c r="D7" s="107" t="s">
        <v>14</v>
      </c>
      <c r="E7" s="108">
        <v>11240603</v>
      </c>
      <c r="F7" s="108">
        <v>116189</v>
      </c>
      <c r="G7" s="104"/>
    </row>
    <row r="8" spans="1:7" ht="33.75" customHeight="1">
      <c r="A8" s="115" t="s">
        <v>23</v>
      </c>
      <c r="B8" s="115"/>
      <c r="C8" s="116"/>
      <c r="D8" s="119" t="s">
        <v>215</v>
      </c>
      <c r="E8" s="118">
        <f>E9</f>
        <v>443556</v>
      </c>
      <c r="F8" s="118">
        <f>F9</f>
        <v>0</v>
      </c>
      <c r="G8" s="104">
        <f>F8/E8%</f>
        <v>0</v>
      </c>
    </row>
    <row r="9" spans="1:7" ht="26.25" customHeight="1">
      <c r="A9" s="106"/>
      <c r="B9" s="106" t="s">
        <v>65</v>
      </c>
      <c r="C9" s="106" t="s">
        <v>263</v>
      </c>
      <c r="D9" s="107" t="s">
        <v>78</v>
      </c>
      <c r="E9" s="108">
        <v>443556</v>
      </c>
      <c r="F9" s="108"/>
      <c r="G9" s="104">
        <f>F9/E9%</f>
        <v>0</v>
      </c>
    </row>
    <row r="10" spans="1:7" ht="27.75" customHeight="1">
      <c r="A10" s="126" t="s">
        <v>43</v>
      </c>
      <c r="B10" s="126"/>
      <c r="C10" s="127"/>
      <c r="D10" s="128" t="s">
        <v>207</v>
      </c>
      <c r="E10" s="118">
        <f>E11</f>
        <v>0</v>
      </c>
      <c r="F10" s="118">
        <f>F11</f>
        <v>4846</v>
      </c>
      <c r="G10" s="104"/>
    </row>
    <row r="11" spans="1:7" ht="26.25" customHeight="1">
      <c r="A11" s="106"/>
      <c r="B11" s="106" t="s">
        <v>69</v>
      </c>
      <c r="C11" s="106" t="s">
        <v>186</v>
      </c>
      <c r="D11" s="107" t="s">
        <v>82</v>
      </c>
      <c r="E11" s="108"/>
      <c r="F11" s="108">
        <v>4846</v>
      </c>
      <c r="G11" s="104"/>
    </row>
    <row r="12" spans="1:7" ht="21.75" customHeight="1">
      <c r="A12" s="120" t="s">
        <v>103</v>
      </c>
      <c r="B12" s="120"/>
      <c r="C12" s="121"/>
      <c r="D12" s="122" t="s">
        <v>402</v>
      </c>
      <c r="E12" s="113">
        <f>E13</f>
        <v>0</v>
      </c>
      <c r="F12" s="113">
        <f>F13</f>
        <v>93907</v>
      </c>
      <c r="G12" s="104"/>
    </row>
    <row r="13" spans="1:7" ht="32.25" customHeight="1" thickBot="1">
      <c r="A13" s="123"/>
      <c r="B13" s="123" t="s">
        <v>180</v>
      </c>
      <c r="C13" s="124">
        <v>6207</v>
      </c>
      <c r="D13" s="125" t="s">
        <v>181</v>
      </c>
      <c r="E13" s="108"/>
      <c r="F13" s="108">
        <v>93907</v>
      </c>
      <c r="G13" s="104"/>
    </row>
    <row r="14" spans="1:7" s="197" customFormat="1" ht="26.25" customHeight="1" thickBot="1">
      <c r="A14" s="311" t="s">
        <v>39</v>
      </c>
      <c r="B14" s="336"/>
      <c r="C14" s="336"/>
      <c r="D14" s="337"/>
      <c r="E14" s="189">
        <f>E4+E6+E8+E10+E12</f>
        <v>12684159</v>
      </c>
      <c r="F14" s="189">
        <f>F4+F6+F8+F10+F12</f>
        <v>214942</v>
      </c>
      <c r="G14" s="190">
        <f>F14/E14%</f>
        <v>1.6945703692298402</v>
      </c>
    </row>
  </sheetData>
  <sheetProtection/>
  <mergeCells count="3">
    <mergeCell ref="F1:G1"/>
    <mergeCell ref="A2:G2"/>
    <mergeCell ref="A14:D14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Domagała</dc:creator>
  <cp:keywords/>
  <dc:description/>
  <cp:lastModifiedBy>MD</cp:lastModifiedBy>
  <cp:lastPrinted>2012-08-30T15:12:33Z</cp:lastPrinted>
  <dcterms:created xsi:type="dcterms:W3CDTF">2003-08-04T12:32:57Z</dcterms:created>
  <dcterms:modified xsi:type="dcterms:W3CDTF">2012-08-30T15:12:38Z</dcterms:modified>
  <cp:category/>
  <cp:version/>
  <cp:contentType/>
  <cp:contentStatus/>
</cp:coreProperties>
</file>