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tabRatio="601" firstSheet="4" activeTab="13"/>
  </bookViews>
  <sheets>
    <sheet name="Zał.nr 1" sheetId="1" r:id="rId1"/>
    <sheet name="Zał.nr 2." sheetId="2" r:id="rId2"/>
    <sheet name="zał.nr 3." sheetId="3" r:id="rId3"/>
    <sheet name="zał nr 4." sheetId="4" r:id="rId4"/>
    <sheet name="zał. nr 5." sheetId="5" r:id="rId5"/>
    <sheet name="zał.nr 6." sheetId="6" r:id="rId6"/>
    <sheet name="zał.nr 7." sheetId="7" r:id="rId7"/>
    <sheet name="zał. nr8. " sheetId="8" r:id="rId8"/>
    <sheet name="zał.nr 9" sheetId="9" r:id="rId9"/>
    <sheet name="zał.nr 10." sheetId="10" r:id="rId10"/>
    <sheet name=" zał.nr 11" sheetId="11" r:id="rId11"/>
    <sheet name="zał.nr12" sheetId="12" r:id="rId12"/>
    <sheet name="zał. nr 13" sheetId="13" r:id="rId13"/>
    <sheet name="zał. 14" sheetId="14" r:id="rId14"/>
    <sheet name="zał.nr 15" sheetId="15" r:id="rId15"/>
    <sheet name="zał.nr16" sheetId="16" r:id="rId16"/>
    <sheet name="zał nr 17" sheetId="17" r:id="rId17"/>
    <sheet name="zał.nr 18" sheetId="18" r:id="rId18"/>
    <sheet name="zał. nr 19" sheetId="19" r:id="rId19"/>
  </sheets>
  <definedNames>
    <definedName name="_xlnm.Print_Area" localSheetId="13">'zał. 14'!$A$1:$G$54</definedName>
    <definedName name="_xlnm.Print_Area" localSheetId="12">'zał. nr 13'!$A$1:$G$44</definedName>
    <definedName name="_xlnm.Print_Area" localSheetId="18">'zał. nr 19'!$A$1:$H$301</definedName>
    <definedName name="_xlnm.Print_Area" localSheetId="7">'zał. nr8. '!$A$1:$G$35</definedName>
    <definedName name="_xlnm.Print_Area" localSheetId="0">'Zał.nr 1'!$A$1:$G$26</definedName>
    <definedName name="_xlnm.Print_Area" localSheetId="9">'zał.nr 10.'!$A$1:$G$154</definedName>
    <definedName name="_xlnm.Print_Area" localSheetId="1">'Zał.nr 2.'!$A$1:$G$25</definedName>
    <definedName name="_xlnm.Print_Area" localSheetId="11">'zał.nr12'!$A$1:$G$111</definedName>
  </definedNames>
  <calcPr fullCalcOnLoad="1"/>
</workbook>
</file>

<file path=xl/comments10.xml><?xml version="1.0" encoding="utf-8"?>
<comments xmlns="http://schemas.openxmlformats.org/spreadsheetml/2006/main">
  <authors>
    <author>ESZ</author>
  </authors>
  <commentList>
    <comment ref="G150" authorId="0">
      <text>
        <r>
          <rPr>
            <b/>
            <sz val="8"/>
            <rFont val="Tahoma"/>
            <family val="0"/>
          </rPr>
          <t>ESZ: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<sst xmlns="http://schemas.openxmlformats.org/spreadsheetml/2006/main" count="1690" uniqueCount="482">
  <si>
    <t>Załącznik nr 1</t>
  </si>
  <si>
    <t xml:space="preserve">Dz. </t>
  </si>
  <si>
    <t>Rozdz.</t>
  </si>
  <si>
    <t>§</t>
  </si>
  <si>
    <t>Nazwa</t>
  </si>
  <si>
    <t>Plan</t>
  </si>
  <si>
    <t>Wykonanie</t>
  </si>
  <si>
    <t>%</t>
  </si>
  <si>
    <t>010</t>
  </si>
  <si>
    <t>01005</t>
  </si>
  <si>
    <t>Rolnictwo i łowiectwo</t>
  </si>
  <si>
    <t>700</t>
  </si>
  <si>
    <t>70005</t>
  </si>
  <si>
    <t>Gospodarka mieszkaniowa</t>
  </si>
  <si>
    <t>Gospodarka gruntami i nieruchomościami</t>
  </si>
  <si>
    <t>710</t>
  </si>
  <si>
    <t>Działalność usługowa</t>
  </si>
  <si>
    <t>71013</t>
  </si>
  <si>
    <t>Prace geodezyjno-kartograficzne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</si>
  <si>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</si>
  <si>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</si>
  <si>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</si>
  <si>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</si>
  <si>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</si>
  <si>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</si>
  <si>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</si>
  <si>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wojeódzkie</t>
  </si>
  <si>
    <t>75045</t>
  </si>
  <si>
    <t>Komisje poborowe</t>
  </si>
  <si>
    <t>851</t>
  </si>
  <si>
    <t>Ochrona zdrowia</t>
  </si>
  <si>
    <t>85156</t>
  </si>
  <si>
    <t>Skłkładki na ubezp.zdrowotne oraz świadcz.dla osób nieobjętych obowiązkiem ubezp.zdrowotnego</t>
  </si>
  <si>
    <t>853</t>
  </si>
  <si>
    <t>Opieka społeczna</t>
  </si>
  <si>
    <t>85318</t>
  </si>
  <si>
    <t>Powiatowe centra pomocy rodzinie</t>
  </si>
  <si>
    <t>85333</t>
  </si>
  <si>
    <t>Powiatowe urzędy pracy</t>
  </si>
  <si>
    <t>Razem:</t>
  </si>
  <si>
    <t>020</t>
  </si>
  <si>
    <t>02002</t>
  </si>
  <si>
    <t>Nadzór nad gospodarką leśną</t>
  </si>
  <si>
    <t>801</t>
  </si>
  <si>
    <t>Oświata i wychowanie</t>
  </si>
  <si>
    <t>80195</t>
  </si>
  <si>
    <t>Pozostała działalność</t>
  </si>
  <si>
    <t>Placówki opiekuńczo - wychowawcze</t>
  </si>
  <si>
    <t>Rodziny zastępcze</t>
  </si>
  <si>
    <t>854</t>
  </si>
  <si>
    <t>Edukacyjna opieka wychowawcza</t>
  </si>
  <si>
    <t>85415</t>
  </si>
  <si>
    <t>Pomoc materialna dla uczniów</t>
  </si>
  <si>
    <t>85495</t>
  </si>
  <si>
    <t>Załącznik nr 3</t>
  </si>
  <si>
    <t>756</t>
  </si>
  <si>
    <t>758</t>
  </si>
  <si>
    <t>Różne rozliczenia</t>
  </si>
  <si>
    <t>75801</t>
  </si>
  <si>
    <t>Część oświatowa subwencji ogólnej dla jednostek samorządu terytorialnego</t>
  </si>
  <si>
    <t>75803</t>
  </si>
  <si>
    <t>Załącznik nr 4</t>
  </si>
  <si>
    <t>600</t>
  </si>
  <si>
    <t>60014</t>
  </si>
  <si>
    <t>Transport i łączność                                     - Drogi publiczne powiatowe</t>
  </si>
  <si>
    <t>75020</t>
  </si>
  <si>
    <t>75618</t>
  </si>
  <si>
    <t>Dochody od osób prawnych, od osób fizycznych i od innych jednostek nie posiadających osobowości prawnej                                            - Wpływy z innych opłat stanowiących dochody jednostek samorządu terytorialnego na podstawie ustaw</t>
  </si>
  <si>
    <t>80120</t>
  </si>
  <si>
    <t>80130</t>
  </si>
  <si>
    <t>Oświata i wychowanie                                 -    Szkoły zawodowe</t>
  </si>
  <si>
    <t>85403</t>
  </si>
  <si>
    <t>Edukacyjna opieka wychowawcza                                       -  Specjalne ośrodki szkolno-wychowawcze</t>
  </si>
  <si>
    <t>85406</t>
  </si>
  <si>
    <t>Załącznik nr 5</t>
  </si>
  <si>
    <t>Leśnictwo</t>
  </si>
  <si>
    <t>Transport i łączność</t>
  </si>
  <si>
    <t>Drogi publiczne powiatowe</t>
  </si>
  <si>
    <t>Starostwa powiatowe</t>
  </si>
  <si>
    <t>Wpływy z innych opłat stanowiących dochód jednostek samorządu terytorialnego na podstawie ustaw</t>
  </si>
  <si>
    <t>75622</t>
  </si>
  <si>
    <t>Licea ogólnokształcące</t>
  </si>
  <si>
    <t>Szkoły zawodowe</t>
  </si>
  <si>
    <t>Specjalne ośrodki szkolno - wychowawcze</t>
  </si>
  <si>
    <t>Poradnie psychologiczno pedagogiczne, w tym poradnie specjalistyczne</t>
  </si>
  <si>
    <t>Załącznik nr 6</t>
  </si>
  <si>
    <t>Urzędy wojewódzkie</t>
  </si>
  <si>
    <t>75019</t>
  </si>
  <si>
    <t>Rady powiatów</t>
  </si>
  <si>
    <t>75095</t>
  </si>
  <si>
    <t>80102</t>
  </si>
  <si>
    <t>80111</t>
  </si>
  <si>
    <t>Gimnazja specjalne</t>
  </si>
  <si>
    <t>80123</t>
  </si>
  <si>
    <t>Licea profilowane</t>
  </si>
  <si>
    <t>80134</t>
  </si>
  <si>
    <t>Szkoły zawodowe specjalne</t>
  </si>
  <si>
    <t>85410</t>
  </si>
  <si>
    <t>Internaty i bursy szkolne</t>
  </si>
  <si>
    <t>757</t>
  </si>
  <si>
    <t>75702</t>
  </si>
  <si>
    <t>Obsługa papierów wartościowych, kredytów i pożyczek jednostek samorządu terytorialnego</t>
  </si>
  <si>
    <t>75818</t>
  </si>
  <si>
    <t>Rezerwy ogólne i celowe</t>
  </si>
  <si>
    <t>Internaty i bursy</t>
  </si>
  <si>
    <t>921</t>
  </si>
  <si>
    <t>926</t>
  </si>
  <si>
    <t>L.p.</t>
  </si>
  <si>
    <t xml:space="preserve">§ </t>
  </si>
  <si>
    <t>Wyszczególnienie</t>
  </si>
  <si>
    <t>1.</t>
  </si>
  <si>
    <t>2.</t>
  </si>
  <si>
    <t>Wydatki</t>
  </si>
  <si>
    <t>Załącznik nr 11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</si>
  <si>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</si>
  <si>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</si>
  <si>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</si>
  <si>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</si>
  <si>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</si>
  <si>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</si>
  <si>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852</t>
  </si>
  <si>
    <t>Pomoc społeczna</t>
  </si>
  <si>
    <t>85201</t>
  </si>
  <si>
    <t>75832</t>
  </si>
  <si>
    <t>Część równoważąca subwencji ogólnej dla powiatów</t>
  </si>
  <si>
    <t>85218</t>
  </si>
  <si>
    <t>85420</t>
  </si>
  <si>
    <t>Edukacyjna opieka wychowawcza                                    - Młodzieżowe ośrodki wychowawcze</t>
  </si>
  <si>
    <t xml:space="preserve">Administracja publiczna                 -  Starostwa powiatowe </t>
  </si>
  <si>
    <t>Gospodarka mieszkaniowa                    - Gospodarka gruntami i nieruchomościami</t>
  </si>
  <si>
    <t>02001</t>
  </si>
  <si>
    <t>Gospodarka leśna</t>
  </si>
  <si>
    <t xml:space="preserve">Część wyrównawcza subwencji ogólnej dla powiatów </t>
  </si>
  <si>
    <t>Młodzieżowe ośrodki wychowawcze</t>
  </si>
  <si>
    <t>85204</t>
  </si>
  <si>
    <t>Szkoły podstawowe specjalne</t>
  </si>
  <si>
    <t>92105</t>
  </si>
  <si>
    <t>Pozostałe zadania w zakresie kultury</t>
  </si>
  <si>
    <t>92605</t>
  </si>
  <si>
    <t>75495</t>
  </si>
  <si>
    <t>0690</t>
  </si>
  <si>
    <t>0920</t>
  </si>
  <si>
    <t>80197</t>
  </si>
  <si>
    <t>Ogółem:</t>
  </si>
  <si>
    <t>Pomoc społeczna                                          -  Placówki opiekuńczo - wychowawcze</t>
  </si>
  <si>
    <t>Pomoc społeczna                                          -  Powiatowe centra pomocy rodzinie</t>
  </si>
  <si>
    <t>Składki na ubezp.zdrowotne oraz świadcz.dla osób nieobjętych obowiązkiem ubezp.zdrowotnego</t>
  </si>
  <si>
    <t>Oświata i wychowanie                                     -  Licea ogólnokształcące</t>
  </si>
  <si>
    <t>Prace geodezyjno-urządzeniowe na potrzeby rolnictwa</t>
  </si>
  <si>
    <t>71012</t>
  </si>
  <si>
    <t>Działalność usługowa                       -Ośrodki dokumentacji geodezyjnej i kartograficznej</t>
  </si>
  <si>
    <t>Oświata i wychowanie                              -Szkoły podstawowe specjalne</t>
  </si>
  <si>
    <t>Oświata i wychowanie                           -Gimnazja specjalne</t>
  </si>
  <si>
    <t>Oświata i wychowanie                  -Licea profilowane</t>
  </si>
  <si>
    <t>Oświata i wychowanie                    -Gospodarstwa pomocnicze</t>
  </si>
  <si>
    <t>Pomoc społeczna                         -Rodziny zastępcze</t>
  </si>
  <si>
    <t>Edukacyjna opieka wychowawcza                                          - Internaty i bursy szkolne</t>
  </si>
  <si>
    <t>Ośrodki dokumentacji geodezyjnej i kartograficznej</t>
  </si>
  <si>
    <t>4170</t>
  </si>
  <si>
    <t>Wynagrodzenia bezosobowe</t>
  </si>
  <si>
    <t>85220</t>
  </si>
  <si>
    <t>Jednostki specjalistycznego poradnictwa, mieszkania chronione i ośrodki interwencji kryzysowej</t>
  </si>
  <si>
    <t>Pozostałe zadania w zakresie polityki społecznej</t>
  </si>
  <si>
    <t>85334</t>
  </si>
  <si>
    <t>Pomoc dla repatriantów</t>
  </si>
  <si>
    <t>Dochody od osób prawnych, od osób fizycznych i od innych jednostek nieposiadających osobowości prawnej</t>
  </si>
  <si>
    <t>Udziały powiatów w podatkach stanowiących dochód budżetu państwa</t>
  </si>
  <si>
    <t>Gospodarstwa pomocnicze</t>
  </si>
  <si>
    <t>jednostki specjalistycznego poradnictwa, mieszkania chronione i ośrodki interwencji kryzysowej</t>
  </si>
  <si>
    <t>2310</t>
  </si>
  <si>
    <t>6298</t>
  </si>
  <si>
    <t>6439</t>
  </si>
  <si>
    <t>Dotacje celowe otrzymane z gminy na zadania bieżące realizowane na podstawie porozumień (umów) między jednostkami samorządu terytorialnego</t>
  </si>
  <si>
    <t>Dotacje celowe otrzymane z budżetu państwa na realizacje inwestycji i zakupów inwestycyjnych własnych powiatu</t>
  </si>
  <si>
    <t>Dotacje celowe otrzymane z budżetu państwa na zadania bieżące z zakresu administracji rządowej oraz inne zadania zlecone ustawami realizowane przez powiat</t>
  </si>
  <si>
    <t>Dotacje celowe otrzymane z budżetu państwa na inwestycje i zakupy inwestycyjne z zakresu administracji rządowej oraz inne zadania zlecone ustawami realizowane przez powiat</t>
  </si>
  <si>
    <t>0420</t>
  </si>
  <si>
    <t>Wpływy z opłaty komunikacyjnej</t>
  </si>
  <si>
    <t>0010</t>
  </si>
  <si>
    <t>0020</t>
  </si>
  <si>
    <t>Podatek od osób fizycznych</t>
  </si>
  <si>
    <t>Podatek od osób prawnych</t>
  </si>
  <si>
    <t>Pozostałe dochody</t>
  </si>
  <si>
    <t>2110</t>
  </si>
  <si>
    <t>2130</t>
  </si>
  <si>
    <t>Dotacje celowe otrzymane z budżetu państwa na realizację zadań własnych powiatu</t>
  </si>
  <si>
    <t>2320</t>
  </si>
  <si>
    <t>Dotacje celowe otrzymane z powiatu na zadania bieżące realizowane na podstawie porozumień (umów) między jednostkami samorządu terytorialnego</t>
  </si>
  <si>
    <t>2888</t>
  </si>
  <si>
    <t>2889</t>
  </si>
  <si>
    <t>Dotacje celowe otrzymane przez jednostkę samorządu terytorialnego od innej jednostki samorządu terytorialnego będącej instytucją wdrażającą na zadania bieżące realizowane na podstawie porozumień (umów)</t>
  </si>
  <si>
    <t>Środki otrzymane od pozostałych jednostek zaliczanych do sektora finansów publicznych na realizację zadań bieżących jednostek zaliczanych do sektora finansów publicznych</t>
  </si>
  <si>
    <t>Środki na dofinansowanie własnych inwestycji gmin (związków gmin), powiatów (związków powiatów), samorządów województw, pozyskane z innych źródeł</t>
  </si>
  <si>
    <t>80121</t>
  </si>
  <si>
    <t>Licea ogólnokształcące specjalne</t>
  </si>
  <si>
    <t>80146</t>
  </si>
  <si>
    <t>Dokształcanie i doskonalenie nauczycieli</t>
  </si>
  <si>
    <t>85446</t>
  </si>
  <si>
    <t>85311</t>
  </si>
  <si>
    <t>Rehabilitacja zawodowa i społeczna osób niepełnosprawnych</t>
  </si>
  <si>
    <t>92601</t>
  </si>
  <si>
    <t>Obiekty sportowe</t>
  </si>
  <si>
    <t>Obsługa długu publicznego</t>
  </si>
  <si>
    <t xml:space="preserve">Pozostałe zadania                                       w zakresie polityki społecznej </t>
  </si>
  <si>
    <t>Kultura i ochrona dziedzictwa narodowego</t>
  </si>
  <si>
    <t>6260</t>
  </si>
  <si>
    <t>0870</t>
  </si>
  <si>
    <t>Wynagrodzenia osobowe pracowników</t>
  </si>
  <si>
    <t>Dodatkowe wynagrodzenie roczne</t>
  </si>
  <si>
    <t>4110 -4120</t>
  </si>
  <si>
    <t>Pochodne od wynagrodzeń</t>
  </si>
  <si>
    <t>Pozostałe wydatki</t>
  </si>
  <si>
    <t>Dotacje podmiotowe z budżetu dla niepublicznej jednostki oświaty</t>
  </si>
  <si>
    <t>Wydatki inwestycyjne jednostek budżetowych</t>
  </si>
  <si>
    <t>Wydatki na zakupy inwestycyjne jednostek budżetowych</t>
  </si>
  <si>
    <t>Stypendia dla uczniów</t>
  </si>
  <si>
    <t>Dotacje celowe przekazane dla powiatu na zadania bieżące realizowane na podstawie porozumień (umów) między jednostkami samorządu terytorialnego</t>
  </si>
  <si>
    <t xml:space="preserve">Pozostałe wydatki </t>
  </si>
  <si>
    <t>4010</t>
  </si>
  <si>
    <t>Wynagrodzenia osobowe</t>
  </si>
  <si>
    <t>4040</t>
  </si>
  <si>
    <t xml:space="preserve">Dodatkowe wynagrodzenie roczne </t>
  </si>
  <si>
    <t>4110 - 4120</t>
  </si>
  <si>
    <t>60078</t>
  </si>
  <si>
    <t>4010 - 4020</t>
  </si>
  <si>
    <t>Dotacja podmiotowa z budżetu dla jednostek niezaliczanych do sektora finansów publicznych</t>
  </si>
  <si>
    <t>Załącznik nr 9</t>
  </si>
  <si>
    <t>0770</t>
  </si>
  <si>
    <t xml:space="preserve">Oświata i wychowanie </t>
  </si>
  <si>
    <t xml:space="preserve">Transport i łączność </t>
  </si>
  <si>
    <t xml:space="preserve">Działalność usługowa                       </t>
  </si>
  <si>
    <t>75414</t>
  </si>
  <si>
    <t>Obrona cywilna</t>
  </si>
  <si>
    <t>75802</t>
  </si>
  <si>
    <r>
      <t xml:space="preserve">Dochody od osób prawnych, od osób fizycznych i od innych jednostek nie posiadających osobowości prawnej                                            Udziały powiatów w podatkach stanowiących dochód budżetu państwa - podatek doch.od osób </t>
    </r>
    <r>
      <rPr>
        <b/>
        <sz val="10"/>
        <rFont val="Arial CE"/>
        <family val="0"/>
      </rPr>
      <t>fizycznych</t>
    </r>
    <r>
      <rPr>
        <sz val="10"/>
        <rFont val="Arial CE"/>
        <family val="2"/>
      </rPr>
      <t xml:space="preserve">                                               </t>
    </r>
  </si>
  <si>
    <r>
      <t xml:space="preserve">Udziały powiatów w podatkach stanowiących dochód budżetu państwa -podatek doch.od osób </t>
    </r>
    <r>
      <rPr>
        <b/>
        <sz val="10"/>
        <rFont val="Arial CE"/>
        <family val="0"/>
      </rPr>
      <t>prawnych</t>
    </r>
  </si>
  <si>
    <t>Edukacyjna opieka wychowawcza                                       -  Poradnie psychologiczno - pedagogiczne, w tym poradnie specjalistyczne</t>
  </si>
  <si>
    <t>Załącznik nr 8</t>
  </si>
  <si>
    <t>Uzupełnienie subwencji ogólnej dla jednostek samorządu terytorialnego</t>
  </si>
  <si>
    <t xml:space="preserve">Administracja publiczna </t>
  </si>
  <si>
    <t>0490</t>
  </si>
  <si>
    <t>Wpływy z innych lokalnych opłat pobieranych przez jednostki samorządu terytorialnego na podstawie odrębnych ustaw</t>
  </si>
  <si>
    <t>2920</t>
  </si>
  <si>
    <t>Subwencje ogólne z budżetu państwa</t>
  </si>
  <si>
    <t>6180</t>
  </si>
  <si>
    <t>Środki na inwestycje na drogach publicznych powiatowych i wojewódzkich oraz na drogach powiatowych, wojewódzkich i krajowych w granicach miast na prawach powiatu</t>
  </si>
  <si>
    <t>`</t>
  </si>
  <si>
    <t>0690 -0920</t>
  </si>
  <si>
    <t xml:space="preserve">Ośrodki dokumentacji geodezyjnej i kartograficznej </t>
  </si>
  <si>
    <t>Prace geodezyje i kartograficzne (nieinwestycyjne)</t>
  </si>
  <si>
    <t>Składki na ubezp. zdrowotne oraz świadcz.dla osób nieobjętych obowiązkiem ubezp. zdrowotnego</t>
  </si>
  <si>
    <t>75075</t>
  </si>
  <si>
    <t>Promocja jednostek samorządu terytorialnego</t>
  </si>
  <si>
    <t>Załącznik nr 10</t>
  </si>
  <si>
    <t>Dotacja celowa z budżetu na finansowanie lub dofinansowanie zadań zleconych do realizacji pozostałym jednostkom niezaliczanym do sektora finansów publicznych</t>
  </si>
  <si>
    <t>75421</t>
  </si>
  <si>
    <t>Zarządzanie kryzysowe</t>
  </si>
  <si>
    <t>Załącznik nr 16</t>
  </si>
  <si>
    <t>Załącznik nr 17</t>
  </si>
  <si>
    <t xml:space="preserve">6050   </t>
  </si>
  <si>
    <t xml:space="preserve">4010 </t>
  </si>
  <si>
    <t>Rezerwa ogólna</t>
  </si>
  <si>
    <t>Rezerwa celowa</t>
  </si>
  <si>
    <t>Powiatowy Zespół Szkół nr 1 w Krzyżowicach                                       Rozdz. 80130</t>
  </si>
  <si>
    <t>0470-0970</t>
  </si>
  <si>
    <t>0750-0970</t>
  </si>
  <si>
    <t>0580-2360</t>
  </si>
  <si>
    <t>0420-0920</t>
  </si>
  <si>
    <t>0690-0920</t>
  </si>
  <si>
    <t>0680-0970</t>
  </si>
  <si>
    <t>2710</t>
  </si>
  <si>
    <t>Wpływy z tytułu pomocy finansowej udzielanej między jednostkami samorządu terytorialnego na dofinansowanie własnych zadań bieżących</t>
  </si>
  <si>
    <t>Wpływy z tytułu odpłatnego nabycia prawa  własności oraz prawa użytkowania wieczystego niruchomości</t>
  </si>
  <si>
    <t>0470-0750   0920-0970</t>
  </si>
  <si>
    <t>Wpływy ze sprzedaży składników majątkowych</t>
  </si>
  <si>
    <t>2707</t>
  </si>
  <si>
    <t>Środki na dofinansowanie własnych zadń bieżących gmin (związków gmin), powiatów (związków powiatów), samorządów województw, pozyskane z innych źródeł</t>
  </si>
  <si>
    <t>2008</t>
  </si>
  <si>
    <t>2380</t>
  </si>
  <si>
    <t>Wpływy do budżetu części zysku gospodarstwa pomocniczego</t>
  </si>
  <si>
    <t>2009</t>
  </si>
  <si>
    <t>Dotacje celowe przekazane dla powiatu na inwestyce i zakupy inwestycyjne realizowane na podstawie porozumień (umów) między jednostkami samorządu terytorialnego</t>
  </si>
  <si>
    <t>630</t>
  </si>
  <si>
    <t>63003</t>
  </si>
  <si>
    <t>4210-4430</t>
  </si>
  <si>
    <t>Turystyka</t>
  </si>
  <si>
    <t>Zadania w zakresie upowszechniania turystyki</t>
  </si>
  <si>
    <t>4300 -4610</t>
  </si>
  <si>
    <t>4210-4300</t>
  </si>
  <si>
    <t>4110-4120</t>
  </si>
  <si>
    <t>4018-4019</t>
  </si>
  <si>
    <t>4118-4119                  4128-4129</t>
  </si>
  <si>
    <t>4178-4179</t>
  </si>
  <si>
    <t>Wydatki na zakupy inwestycyjne</t>
  </si>
  <si>
    <t>Wydatki  inwestycyjne</t>
  </si>
  <si>
    <t>Dotacje celowe przekazane gminie na zadania bieżące realizowane na podstawie porozumień (umów) między jednostkami samorządu terytorialnego</t>
  </si>
  <si>
    <t>Załącznik nr 18</t>
  </si>
  <si>
    <t>4010-4020</t>
  </si>
  <si>
    <t>Pozostałe zadania w zakresie polityko społecznej</t>
  </si>
  <si>
    <t>75478</t>
  </si>
  <si>
    <t>Ośrodki dokumentacji geodezyjnej i karytograficznej</t>
  </si>
  <si>
    <t>Usuwanie skutków klesk żywiołowych</t>
  </si>
  <si>
    <t>0750</t>
  </si>
  <si>
    <t>900</t>
  </si>
  <si>
    <t>90019</t>
  </si>
  <si>
    <t>6207</t>
  </si>
  <si>
    <t xml:space="preserve">Dotacje otrzymane z państwowych funduszy celowych na finansowanie lub dofinansowanie kosztów  realizacji inwestycji i zakupów inwestycyjnych jednostek sektora finansów publicznych </t>
  </si>
  <si>
    <t>6300</t>
  </si>
  <si>
    <t xml:space="preserve">Dotacje celowe w ramach programów finansowanych z udziałem środków europejskich oraz środków, o których mowa z art..5 ust. 1 pkt 3 oraz ust. 3 pkt 5 i 6 ustawy, lub płatności w ramach budżetu środków europejskich. </t>
  </si>
  <si>
    <t>Wpływy z tytułu pomocy finansowej udzielanej między jednostkami samorządu terytorialnego na dofinansowanie własnych zadań inwestycyjnych i zakupów inwestycyjnych</t>
  </si>
  <si>
    <t>0580- 2360</t>
  </si>
  <si>
    <t>Usuwanie skutków klęsk zywiołowych</t>
  </si>
  <si>
    <t>Dotacje celowe otrzymane z budżetu państwa na realizację  bieżących zadań własnych powiatu</t>
  </si>
  <si>
    <t>Dotacje celowe w ramach programów finansowanych z udziałem środków europejskich oraz środków, o których mowa z art..5 ust. 1 pkt 3 oraz ust. 3 pkt 5 i 6 ustawy, lub płatności w ramach budżetu środków europejskich.</t>
  </si>
  <si>
    <t>2007</t>
  </si>
  <si>
    <t xml:space="preserve">Różne wydatki na rzecz osób fizycznych </t>
  </si>
  <si>
    <t>3020</t>
  </si>
  <si>
    <t>Wydatki osobowe niezaliczone do wynagrodzeń</t>
  </si>
  <si>
    <t>Różne wydatki na rzecz osób fizycznych</t>
  </si>
  <si>
    <t>Zasądzone renty</t>
  </si>
  <si>
    <t>Dotacje celowe przekazane gminie na inwestycje i zakupy inwestycyjne realizowane na podstawie porozumień (umów) miedzy jednostkami samorządu terytorialnego</t>
  </si>
  <si>
    <t>75404</t>
  </si>
  <si>
    <t>Komendy wojewódzkie Policji</t>
  </si>
  <si>
    <t>4210 - 4300</t>
  </si>
  <si>
    <t>Odsetki od samorządowych papierów wartościowych lub zaciągniętych przez jednostkę samorządu terytorialnego kredytów i pożyczek</t>
  </si>
  <si>
    <t>Rezerwy na inwestycje i zakupy inwestycyjne</t>
  </si>
  <si>
    <t>Część równoważąca subwencji dla powiatów</t>
  </si>
  <si>
    <t xml:space="preserve">Wpłaty jednostek samorządu terytorialnego do budżetu państwa </t>
  </si>
  <si>
    <t xml:space="preserve">  4218-4419</t>
  </si>
  <si>
    <t>Świadczenia społeczne</t>
  </si>
  <si>
    <t>4017 - 4019</t>
  </si>
  <si>
    <t xml:space="preserve">4110-4120    </t>
  </si>
  <si>
    <t>4117-4119       4127-4129</t>
  </si>
  <si>
    <t>4177 -4179</t>
  </si>
  <si>
    <t>Gospodarka komunalna i ochrona środowiska</t>
  </si>
  <si>
    <t>90001</t>
  </si>
  <si>
    <t>Gospodarka ściekowa i ochrona wód</t>
  </si>
  <si>
    <t>4270 - 4390</t>
  </si>
  <si>
    <t>90002</t>
  </si>
  <si>
    <t>Gospodarka odpadami</t>
  </si>
  <si>
    <t>4300- 4390</t>
  </si>
  <si>
    <t>90004</t>
  </si>
  <si>
    <t>Utrzymanie zieleni w miastach i gminach</t>
  </si>
  <si>
    <t>90005</t>
  </si>
  <si>
    <t>Ochrona powietrza atmosferycznego i klimatu</t>
  </si>
  <si>
    <t>4300-4390</t>
  </si>
  <si>
    <t>90006</t>
  </si>
  <si>
    <t>Ochrona gleby  i wód podziemnych</t>
  </si>
  <si>
    <t>90008</t>
  </si>
  <si>
    <t>90007</t>
  </si>
  <si>
    <t>90095</t>
  </si>
  <si>
    <t>Zmniejszenie ha lasu i wibracji</t>
  </si>
  <si>
    <t>Ochrona różnorodności biologicznej i krajobrazu</t>
  </si>
  <si>
    <t>Nagrody o charakterze szczególnym niezaliczone do wynagrodzeń</t>
  </si>
  <si>
    <t>Usuwanie skutków klęs żywiołowych</t>
  </si>
  <si>
    <t>Dotaccje celowe przekazane gminie na inwestycje i zakupy inwestycyjne realizowane na podstawie porozumień (umów) między jednostkami samorządu terytorialnego</t>
  </si>
  <si>
    <t>Rezerwy na inwestycje i zakupu inwestycyjne</t>
  </si>
  <si>
    <t xml:space="preserve">Internaty i bursy </t>
  </si>
  <si>
    <t>Dział</t>
  </si>
  <si>
    <t xml:space="preserve">Plan </t>
  </si>
  <si>
    <t xml:space="preserve">4300 -4610   </t>
  </si>
  <si>
    <t xml:space="preserve">Rodziny zastępcze </t>
  </si>
  <si>
    <t>0870 -2380</t>
  </si>
  <si>
    <t xml:space="preserve">Kultura i ochrona dziedzictwa narodowego                                     -  Pozostałe zadania w zakresie kultury </t>
  </si>
  <si>
    <t>Gospodarka komunalna i ochrona środowiska                     - Wpływy i wydatki związane z gromadzeniem środków z opłat i kar za korzystanie ze środowiska</t>
  </si>
  <si>
    <t>751</t>
  </si>
  <si>
    <t>75109</t>
  </si>
  <si>
    <t>Wybory do rad gmin, rad powiatów i sejmików województw, wyborów wójtów, burmistrzów i prezydentów miast oraz referenda gminne, powiatowe i wojewódzkie.</t>
  </si>
  <si>
    <t>Urzędy naczelnych organów władzy państwowej, kontroli ochrony prawa oraz sądownictwa</t>
  </si>
  <si>
    <t>0680 - 0970</t>
  </si>
  <si>
    <t>4300 - 4700</t>
  </si>
  <si>
    <t>4210-4440</t>
  </si>
  <si>
    <t>85202</t>
  </si>
  <si>
    <t>Domy pomocy społecznej</t>
  </si>
  <si>
    <t>2910 - 4560</t>
  </si>
  <si>
    <t>85295</t>
  </si>
  <si>
    <t>Dotacja celowa na pomoc finansową  udzieloną między jednostkami samorządu terytorialnego na dofinansowanie własnych zadań bieżących</t>
  </si>
  <si>
    <t>4300 - 4410</t>
  </si>
  <si>
    <t>Dotacja celowa na pomoc finansową udzieloną między jednostkami samorządu terytorialnego na dofinansowanie ałasnych zadań bieżących</t>
  </si>
  <si>
    <t>Załącznik nr 7</t>
  </si>
  <si>
    <t>Dotacje celowe otrzymane z budżetu państwa na reazlizacją bieżących zadań własnych powiatu</t>
  </si>
  <si>
    <t>0970</t>
  </si>
  <si>
    <t xml:space="preserve">0690-0970   </t>
  </si>
  <si>
    <t>0570 - 0920</t>
  </si>
  <si>
    <t>0690 -0830  0920 - 0970</t>
  </si>
  <si>
    <t>0580 -  0920</t>
  </si>
  <si>
    <t>Dotacje otrzymane z państwowych funduszy celowych na finansowanie lub dofinansowanie kosztów realizacji inwestycji i zakupów inwestycyjnych jednostek sektora finansów publicznych</t>
  </si>
  <si>
    <t>0830-0970</t>
  </si>
  <si>
    <t>0680 -  0960</t>
  </si>
  <si>
    <t>2460</t>
  </si>
  <si>
    <t>Wpływy i wydatki związane z gromadzeniem środków z opłat i kar za korzystanie ze środowiska</t>
  </si>
  <si>
    <t>Kultura fizyczna</t>
  </si>
  <si>
    <t xml:space="preserve">Kultura fizyczna </t>
  </si>
  <si>
    <t>0690-0970</t>
  </si>
  <si>
    <t>0580-0920</t>
  </si>
  <si>
    <t>0680-0960</t>
  </si>
  <si>
    <t>0570-0920</t>
  </si>
  <si>
    <t>Zestawienie wykonania dochodów za 2011 rok</t>
  </si>
  <si>
    <t xml:space="preserve">Zestawienie wykonania dochodów majątkowych                                                                                                                                          za 2011 rok </t>
  </si>
  <si>
    <t>Zestawienie dochodów własnych za 2011 rok</t>
  </si>
  <si>
    <t>Zestawienie wykonania dochodów z tytułu dotacji celowych otrzymanych w ramach programów finansowanych z udziałem środków europejskich                                                                                                                                                    za 2011 rok</t>
  </si>
  <si>
    <t>Specjale ośrodki szkolno - wychowawcze</t>
  </si>
  <si>
    <t>Zestawienie wykonania dochodów z tytułu dotacji celowych otrzymanych z powiatu                                                                                                                                         za 2011 rok</t>
  </si>
  <si>
    <t>Zestawienie wykonania dochodów z tytułu dotacji celowych -pomocy finansowej otrzymanych z gmin                                                                                                                                           za 2011 rok</t>
  </si>
  <si>
    <t>Zestawienie wykonania dochodów z tytułu subwencji                                                                                    za  2011 rok</t>
  </si>
  <si>
    <t>Zestawienie wykonania dochodów z tytułu bieżących zadań własnych                                                                                    za 2011 rok</t>
  </si>
  <si>
    <t>Zestawienie wykonania dochodów z zakresu zadań zleconych administracji rządowej                                                                                    za 2011 rok</t>
  </si>
  <si>
    <t>Zestawienie wykonania wydatków za  2011 roku</t>
  </si>
  <si>
    <t>6667</t>
  </si>
  <si>
    <t>Zwroty dotacji oraz płatności, w tym wykorzystanych niezgodnie z przeznaczeniem lub wykorzystanych z naruszeniem procedur, o których mowa w art. 184 ustawy, pobranych nienależnie lub w nadmiernej wysokości, dotyczące wydatków majątkowych</t>
  </si>
  <si>
    <t>4567</t>
  </si>
  <si>
    <t xml:space="preserve">4210 - 4700 </t>
  </si>
  <si>
    <t>4140               4210 - 4700</t>
  </si>
  <si>
    <t>4210-4700</t>
  </si>
  <si>
    <t xml:space="preserve"> 4210 -4700</t>
  </si>
  <si>
    <t xml:space="preserve"> 4140 - 4160                     4210 - 4700</t>
  </si>
  <si>
    <t>4210 -4410</t>
  </si>
  <si>
    <t>4210 -4430</t>
  </si>
  <si>
    <t>Wpłaty jednostek na państwowy fundusz celowy na finansowanie lub dofinansowanie zadań inwestycyjnych</t>
  </si>
  <si>
    <t>4210-4360</t>
  </si>
  <si>
    <t xml:space="preserve"> 4210 -4440</t>
  </si>
  <si>
    <t>4210 - 4440</t>
  </si>
  <si>
    <t>4210 -4440</t>
  </si>
  <si>
    <t xml:space="preserve"> 4210-4440          </t>
  </si>
  <si>
    <t>4217-4309</t>
  </si>
  <si>
    <t>Składki na Fundusz Emerytur Pomostowych</t>
  </si>
  <si>
    <t>4270-4390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</si>
  <si>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</si>
  <si>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 xml:space="preserve">Zadania w zakresie kultury fizycznej </t>
  </si>
  <si>
    <t>Gospodarka komunalna i ochrona środowiska                     - Pozostała działalność</t>
  </si>
  <si>
    <t>4210-4410</t>
  </si>
  <si>
    <t xml:space="preserve">Zestawienie wydatków w dziale 750                                                                                                                                            Administracja publiczna za 2011 rok                                                           </t>
  </si>
  <si>
    <t>4018-4018</t>
  </si>
  <si>
    <t>4118-4119                  4128-4128</t>
  </si>
  <si>
    <t>4178-4178</t>
  </si>
  <si>
    <t xml:space="preserve"> 4210-4440</t>
  </si>
  <si>
    <t xml:space="preserve">Zestawienie wydatków  w dziale 801 - Oświata i wychowanie                                                                                                                                                                                                                                            w dziale 854 - Edukacyjna opieka wychowawcza                                                                                                                                                                  za 2011 rok                                                          </t>
  </si>
  <si>
    <t xml:space="preserve">Zestawienie wydatków                                                                                                                                                                             w dziale 852 - Pomoc społeczna                                                                                                                                                                                                                                            w dziale 853 - Pozostałe zadania w zakresie polityki społecznej                                                                                                 za 2011 rok                                                        </t>
  </si>
  <si>
    <t>Zestawienie wydatków majątkowych za 2011 rok</t>
  </si>
  <si>
    <t>Zestawienie wydatków                                                                                                                                        w dziale 900 - Gospodarka komunalna i ochrona środowiska                                                                                            za 2011 rok</t>
  </si>
  <si>
    <t xml:space="preserve">Zestawienie wydatków z tytułu zadań zleconych administracji rządowej                                                                                              za 2011 roku                                 </t>
  </si>
  <si>
    <t>Zestawienie dochodów własnych i wydatków rachunku dochodów samorządowych jednostek oświatowych za 2011 rok</t>
  </si>
  <si>
    <t>Dochody</t>
  </si>
  <si>
    <t>Powiatowy Zespół Szkół nr 1 w Krzyżowicach                                       Rozdz. 85410</t>
  </si>
  <si>
    <t xml:space="preserve">  Dotacje udzielane z budżetu  Powiatu Wrocławskiego na rok  2011.</t>
  </si>
  <si>
    <t>1. Dotacje dla jednostek sektora finansów publicznych, w tym:</t>
  </si>
  <si>
    <t>1.1. Dotacje celowe</t>
  </si>
  <si>
    <t>Dotacje celowe dla gmin - zimowe utrzymanie dróg i zieleni przydrożnej</t>
  </si>
  <si>
    <t>Dotacja celowa dla gmin - dotyczy zrealizowanego w 2010 r. projektu realizowanego w 2010 r. projektu pn. "Rozbudowa infrastruktury teleinformatycznej na obszarze Powiaty Wrocławskiego i 7 gmin oraz wprowadzenie i zwiększenie dostępności elektronicznych usług dla mieszkańców i podmiotów gospodarczych regionu powiatu i gmin: Czernica, Jordanów Śl., Kąty Wrocławskie, Kobierzyce, Mietków, Sobótka, Żórawina"</t>
  </si>
  <si>
    <t>3.</t>
  </si>
  <si>
    <t>Dotacja celowa dla powiatu (Miasto Wrocław)</t>
  </si>
  <si>
    <t>4.</t>
  </si>
  <si>
    <t>Dotacja celowa dla powiatu - pobyt dzieci w placówkach opiekuńczo - wychowawczych</t>
  </si>
  <si>
    <t>5.</t>
  </si>
  <si>
    <t>Dotacja celowa dla powiatu - pobyt dzieci w rodzinach zastępczych</t>
  </si>
  <si>
    <t>6.</t>
  </si>
  <si>
    <t>Dotacja celowa dla powiatu - WTZ</t>
  </si>
  <si>
    <t>7.</t>
  </si>
  <si>
    <t>Dotacja celowa dla powiatu - (Miasto Wrocław)</t>
  </si>
  <si>
    <t>8.</t>
  </si>
  <si>
    <t>2. Dotacje dla jednostek spoza sektora finansów publicznych, w tym:</t>
  </si>
  <si>
    <t>2.1. Dotacje podmiotowe</t>
  </si>
  <si>
    <t>Niepubliczny Ośrodek Szkolno - Wychowawczy przy Zakładzie Opiekuńczo - Leczniczym dla Dzieci prowadzonym przez Zgromadzenie Sióstr Maryi Niepokalanej w Jaszkotlu</t>
  </si>
  <si>
    <t>Warsztaty Terapii Zajęciowej w Małkowicach - Caritas Diecezji Wrocławskiej</t>
  </si>
  <si>
    <t>Specjalny Ośrodek Wychowawczy prowadzony przez Zgromadzenie Sióstr Św. Józefa w Wierzbicach</t>
  </si>
  <si>
    <t>2.2. Dotacje celowe</t>
  </si>
  <si>
    <t>Wielofunkcyjna Placówka Opiekuńczo - Wychowawcza im. Św. Mikołaja w Kątach Wrocławskich wraz z filią</t>
  </si>
  <si>
    <t>Wielofunkcyjna Placówka Opiekuńczo - Wychowawcza im. Św. Mikołaja w Kątach Wrocławskich</t>
  </si>
  <si>
    <t>Dotacje celowe udzielane zgodnie z przepisami ustawy o działalności pożytku publicznego i o wolontariacie, na realizację zadań publicznych w zakresie  ekologii oraz ochrony dziedzictwa przyrodniczego</t>
  </si>
  <si>
    <t xml:space="preserve"> Wykonanie</t>
  </si>
  <si>
    <t>Dotacje celowe udzielane zgodnie z przepisami ustawy o działalności pożytku publicznego i o wolontariacie, na realizację zadań publicznych w zakresie kultury i sztuki</t>
  </si>
  <si>
    <t>Dotacje celowe udzielane zgodnie z przepisami ustawy o działalności pożytku publicznego i o wolontariacie, na realizację zadań publicznych w zakresie sportu</t>
  </si>
  <si>
    <t>0750 -  0970</t>
  </si>
  <si>
    <t>Gospodarka komunalna i ochrona srodowiska</t>
  </si>
  <si>
    <t>Zestawienie wykonania dochodów z tytułu dotacji celowych z funduszy celowych                   i środków od innych samorządowych osób prawnych utworzonych na podstawie                                                odrębnych ustaw                                                                                                                                     za 2011 rok.</t>
  </si>
  <si>
    <t>Załącznik nr 2</t>
  </si>
  <si>
    <t>Załącznik nr 12</t>
  </si>
  <si>
    <t>Załącznik nr 13</t>
  </si>
  <si>
    <t>Załącznik nr 14</t>
  </si>
  <si>
    <t>Załącznik nr 15</t>
  </si>
  <si>
    <t xml:space="preserve">                                        Załącznik nr 19</t>
  </si>
  <si>
    <t>Zmniejszenie hałasu i wibracji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</si>
</sst>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_-* #,##0.0\ _z_ł_-;\-* #,##0.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\ _z_ł_-;_-@_-"/>
    <numFmt numFmtId="172" formatCode="_-* #,##0.00\ _z_ł_-;\-* #,##0.00\ _z_ł_-;_-* &quot;-&quot;\ _z_ł_-;_-@_-"/>
    <numFmt numFmtId="173" formatCode="_-* #,##0\ _z_ł_-;\-* #,##0\ _z_ł_-;_-* &quot;-&quot;??\ _z_ł_-;_-@_-"/>
    <numFmt numFmtId="174" formatCode="0.0%"/>
    <numFmt numFmtId="175" formatCode="0.000%"/>
    <numFmt numFmtId="176" formatCode="_-* #,##0.00000\ _z_ł_-;\-* #,##0.00000\ _z_ł_-;_-* &quot;-&quot;??\ _z_ł_-;_-@_-"/>
    <numFmt numFmtId="177" formatCode="[$-415]d\ mmmm\ yyyy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3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41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41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1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49" fontId="3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43" fontId="2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3" fontId="2" fillId="0" borderId="13" xfId="0" applyNumberFormat="1" applyFont="1" applyBorder="1" applyAlignment="1">
      <alignment horizontal="center" vertical="center"/>
    </xf>
    <xf numFmtId="43" fontId="3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41" fontId="3" fillId="0" borderId="15" xfId="0" applyNumberFormat="1" applyFont="1" applyBorder="1" applyAlignment="1">
      <alignment vertical="center"/>
    </xf>
    <xf numFmtId="43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1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horizontal="center" vertical="center"/>
    </xf>
    <xf numFmtId="41" fontId="2" fillId="0" borderId="11" xfId="0" applyNumberFormat="1" applyFont="1" applyBorder="1" applyAlignment="1">
      <alignment vertical="center"/>
    </xf>
    <xf numFmtId="43" fontId="2" fillId="0" borderId="12" xfId="0" applyNumberFormat="1" applyFont="1" applyBorder="1" applyAlignment="1">
      <alignment horizontal="center" vertical="center"/>
    </xf>
    <xf numFmtId="43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41" fontId="2" fillId="0" borderId="14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 wrapText="1"/>
    </xf>
    <xf numFmtId="41" fontId="5" fillId="0" borderId="14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41" fontId="2" fillId="0" borderId="17" xfId="0" applyNumberFormat="1" applyFont="1" applyBorder="1" applyAlignment="1">
      <alignment vertical="center"/>
    </xf>
    <xf numFmtId="43" fontId="2" fillId="0" borderId="1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1" fontId="3" fillId="0" borderId="15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15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41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/>
    </xf>
    <xf numFmtId="49" fontId="3" fillId="0" borderId="13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43" fontId="3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vertical="center"/>
    </xf>
    <xf numFmtId="43" fontId="3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3" fontId="2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1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41" fontId="3" fillId="0" borderId="14" xfId="0" applyNumberFormat="1" applyFont="1" applyBorder="1" applyAlignment="1">
      <alignment vertical="center"/>
    </xf>
    <xf numFmtId="43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2" fillId="24" borderId="14" xfId="0" applyNumberFormat="1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vertical="center"/>
    </xf>
    <xf numFmtId="41" fontId="2" fillId="24" borderId="14" xfId="0" applyNumberFormat="1" applyFont="1" applyFill="1" applyBorder="1" applyAlignment="1">
      <alignment vertical="center"/>
    </xf>
    <xf numFmtId="43" fontId="2" fillId="24" borderId="14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49" fontId="3" fillId="24" borderId="13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vertical="center" wrapText="1"/>
    </xf>
    <xf numFmtId="41" fontId="3" fillId="24" borderId="13" xfId="0" applyNumberFormat="1" applyFont="1" applyFill="1" applyBorder="1" applyAlignment="1">
      <alignment vertical="center"/>
    </xf>
    <xf numFmtId="49" fontId="2" fillId="24" borderId="13" xfId="0" applyNumberFormat="1" applyFont="1" applyFill="1" applyBorder="1" applyAlignment="1">
      <alignment vertical="center"/>
    </xf>
    <xf numFmtId="49" fontId="2" fillId="24" borderId="13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vertical="center" wrapText="1"/>
    </xf>
    <xf numFmtId="41" fontId="2" fillId="24" borderId="13" xfId="0" applyNumberFormat="1" applyFont="1" applyFill="1" applyBorder="1" applyAlignment="1">
      <alignment vertical="center"/>
    </xf>
    <xf numFmtId="43" fontId="2" fillId="24" borderId="14" xfId="0" applyNumberFormat="1" applyFont="1" applyFill="1" applyBorder="1" applyAlignment="1">
      <alignment horizontal="center" vertical="center"/>
    </xf>
    <xf numFmtId="49" fontId="2" fillId="24" borderId="13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vertical="center"/>
    </xf>
    <xf numFmtId="41" fontId="2" fillId="24" borderId="13" xfId="0" applyNumberFormat="1" applyFont="1" applyFill="1" applyBorder="1" applyAlignment="1">
      <alignment vertical="center"/>
    </xf>
    <xf numFmtId="0" fontId="2" fillId="24" borderId="13" xfId="0" applyFont="1" applyFill="1" applyBorder="1" applyAlignment="1">
      <alignment vertical="center" wrapText="1"/>
    </xf>
    <xf numFmtId="49" fontId="2" fillId="24" borderId="15" xfId="0" applyNumberFormat="1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vertical="center" wrapText="1"/>
    </xf>
    <xf numFmtId="49" fontId="3" fillId="24" borderId="15" xfId="0" applyNumberFormat="1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vertical="center" wrapText="1"/>
    </xf>
    <xf numFmtId="49" fontId="2" fillId="24" borderId="15" xfId="0" applyNumberFormat="1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vertical="center" wrapText="1"/>
    </xf>
    <xf numFmtId="41" fontId="3" fillId="24" borderId="15" xfId="0" applyNumberFormat="1" applyFont="1" applyFill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1" fontId="4" fillId="0" borderId="14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41" fontId="4" fillId="0" borderId="13" xfId="0" applyNumberFormat="1" applyFont="1" applyBorder="1" applyAlignment="1">
      <alignment vertical="center"/>
    </xf>
    <xf numFmtId="43" fontId="2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41" fontId="2" fillId="0" borderId="20" xfId="0" applyNumberFormat="1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49" fontId="2" fillId="24" borderId="14" xfId="0" applyNumberFormat="1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vertical="center" wrapText="1"/>
    </xf>
    <xf numFmtId="41" fontId="3" fillId="24" borderId="14" xfId="0" applyNumberFormat="1" applyFont="1" applyFill="1" applyBorder="1" applyAlignment="1">
      <alignment vertical="center"/>
    </xf>
    <xf numFmtId="43" fontId="3" fillId="24" borderId="14" xfId="0" applyNumberFormat="1" applyFont="1" applyFill="1" applyBorder="1" applyAlignment="1">
      <alignment horizontal="center" vertical="center"/>
    </xf>
    <xf numFmtId="49" fontId="3" fillId="24" borderId="13" xfId="0" applyNumberFormat="1" applyFont="1" applyFill="1" applyBorder="1" applyAlignment="1">
      <alignment vertical="center"/>
    </xf>
    <xf numFmtId="49" fontId="2" fillId="24" borderId="13" xfId="0" applyNumberFormat="1" applyFont="1" applyFill="1" applyBorder="1" applyAlignment="1">
      <alignment vertical="center"/>
    </xf>
    <xf numFmtId="41" fontId="2" fillId="24" borderId="15" xfId="0" applyNumberFormat="1" applyFont="1" applyFill="1" applyBorder="1" applyAlignment="1">
      <alignment vertical="center"/>
    </xf>
    <xf numFmtId="43" fontId="3" fillId="24" borderId="13" xfId="0" applyNumberFormat="1" applyFont="1" applyFill="1" applyBorder="1" applyAlignment="1">
      <alignment horizontal="center" vertical="center"/>
    </xf>
    <xf numFmtId="43" fontId="2" fillId="24" borderId="13" xfId="0" applyNumberFormat="1" applyFont="1" applyFill="1" applyBorder="1" applyAlignment="1">
      <alignment horizontal="center" vertical="center"/>
    </xf>
    <xf numFmtId="49" fontId="3" fillId="24" borderId="21" xfId="0" applyNumberFormat="1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vertical="center" wrapText="1"/>
    </xf>
    <xf numFmtId="41" fontId="3" fillId="24" borderId="21" xfId="0" applyNumberFormat="1" applyFont="1" applyFill="1" applyBorder="1" applyAlignment="1">
      <alignment vertical="center"/>
    </xf>
    <xf numFmtId="43" fontId="3" fillId="24" borderId="2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41" fontId="4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41" fontId="5" fillId="0" borderId="13" xfId="0" applyNumberFormat="1" applyFont="1" applyBorder="1" applyAlignment="1">
      <alignment vertic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4" xfId="0" applyFont="1" applyFill="1" applyBorder="1" applyAlignment="1">
      <alignment/>
    </xf>
    <xf numFmtId="41" fontId="2" fillId="24" borderId="14" xfId="0" applyNumberFormat="1" applyFont="1" applyFill="1" applyBorder="1" applyAlignment="1">
      <alignment/>
    </xf>
    <xf numFmtId="43" fontId="2" fillId="24" borderId="14" xfId="0" applyNumberFormat="1" applyFont="1" applyFill="1" applyBorder="1" applyAlignment="1">
      <alignment horizontal="center"/>
    </xf>
    <xf numFmtId="43" fontId="2" fillId="24" borderId="13" xfId="0" applyNumberFormat="1" applyFont="1" applyFill="1" applyBorder="1" applyAlignment="1">
      <alignment horizontal="center"/>
    </xf>
    <xf numFmtId="0" fontId="3" fillId="24" borderId="13" xfId="0" applyFont="1" applyFill="1" applyBorder="1" applyAlignment="1">
      <alignment vertical="center"/>
    </xf>
    <xf numFmtId="0" fontId="0" fillId="24" borderId="13" xfId="0" applyFont="1" applyFill="1" applyBorder="1" applyAlignment="1">
      <alignment vertical="center" wrapText="1"/>
    </xf>
    <xf numFmtId="0" fontId="6" fillId="24" borderId="13" xfId="0" applyFont="1" applyFill="1" applyBorder="1" applyAlignment="1">
      <alignment vertical="center" wrapText="1"/>
    </xf>
    <xf numFmtId="0" fontId="3" fillId="24" borderId="13" xfId="0" applyFont="1" applyFill="1" applyBorder="1" applyAlignment="1">
      <alignment vertical="center" wrapText="1"/>
    </xf>
    <xf numFmtId="49" fontId="3" fillId="24" borderId="13" xfId="0" applyNumberFormat="1" applyFont="1" applyFill="1" applyBorder="1" applyAlignment="1">
      <alignment horizontal="center" vertical="center"/>
    </xf>
    <xf numFmtId="41" fontId="3" fillId="24" borderId="13" xfId="0" applyNumberFormat="1" applyFont="1" applyFill="1" applyBorder="1" applyAlignment="1">
      <alignment vertical="center"/>
    </xf>
    <xf numFmtId="43" fontId="3" fillId="24" borderId="13" xfId="0" applyNumberFormat="1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vertical="center" wrapText="1"/>
    </xf>
    <xf numFmtId="43" fontId="2" fillId="24" borderId="21" xfId="0" applyNumberFormat="1" applyFont="1" applyFill="1" applyBorder="1" applyAlignment="1">
      <alignment horizontal="center"/>
    </xf>
    <xf numFmtId="41" fontId="2" fillId="24" borderId="11" xfId="0" applyNumberFormat="1" applyFont="1" applyFill="1" applyBorder="1" applyAlignment="1">
      <alignment vertical="center"/>
    </xf>
    <xf numFmtId="43" fontId="2" fillId="24" borderId="12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3" fontId="3" fillId="24" borderId="13" xfId="42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/>
    </xf>
    <xf numFmtId="41" fontId="2" fillId="24" borderId="20" xfId="0" applyNumberFormat="1" applyFont="1" applyFill="1" applyBorder="1" applyAlignment="1">
      <alignment vertical="center"/>
    </xf>
    <xf numFmtId="43" fontId="2" fillId="24" borderId="22" xfId="0" applyNumberFormat="1" applyFont="1" applyFill="1" applyBorder="1" applyAlignment="1">
      <alignment horizontal="center" vertical="center"/>
    </xf>
    <xf numFmtId="43" fontId="3" fillId="24" borderId="14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1" fontId="2" fillId="0" borderId="13" xfId="0" applyNumberFormat="1" applyFont="1" applyBorder="1" applyAlignment="1">
      <alignment horizontal="center"/>
    </xf>
    <xf numFmtId="41" fontId="3" fillId="0" borderId="13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" fillId="24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24" borderId="26" xfId="0" applyFont="1" applyFill="1" applyBorder="1" applyAlignment="1">
      <alignment/>
    </xf>
    <xf numFmtId="0" fontId="3" fillId="24" borderId="27" xfId="0" applyFont="1" applyFill="1" applyBorder="1" applyAlignment="1">
      <alignment/>
    </xf>
    <xf numFmtId="0" fontId="1" fillId="24" borderId="11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49" fontId="1" fillId="24" borderId="13" xfId="0" applyNumberFormat="1" applyFont="1" applyFill="1" applyBorder="1" applyAlignment="1">
      <alignment horizontal="center" vertical="center"/>
    </xf>
    <xf numFmtId="49" fontId="0" fillId="24" borderId="13" xfId="0" applyNumberFormat="1" applyFont="1" applyFill="1" applyBorder="1" applyAlignment="1">
      <alignment horizontal="center" vertical="center"/>
    </xf>
    <xf numFmtId="49" fontId="0" fillId="24" borderId="13" xfId="0" applyNumberFormat="1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49" fontId="1" fillId="24" borderId="13" xfId="0" applyNumberFormat="1" applyFont="1" applyFill="1" applyBorder="1" applyAlignment="1">
      <alignment horizontal="center" vertical="center"/>
    </xf>
    <xf numFmtId="43" fontId="2" fillId="24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 vertical="center" wrapText="1"/>
    </xf>
    <xf numFmtId="0" fontId="2" fillId="24" borderId="28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2" fillId="24" borderId="29" xfId="0" applyFont="1" applyFill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1" fontId="5" fillId="0" borderId="30" xfId="0" applyNumberFormat="1" applyFont="1" applyBorder="1" applyAlignment="1">
      <alignment vertical="center"/>
    </xf>
    <xf numFmtId="41" fontId="4" fillId="0" borderId="30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vertical="center"/>
    </xf>
    <xf numFmtId="41" fontId="5" fillId="0" borderId="31" xfId="0" applyNumberFormat="1" applyFont="1" applyBorder="1" applyAlignment="1">
      <alignment vertical="center"/>
    </xf>
    <xf numFmtId="41" fontId="4" fillId="0" borderId="31" xfId="0" applyNumberFormat="1" applyFont="1" applyBorder="1" applyAlignment="1">
      <alignment vertical="center"/>
    </xf>
    <xf numFmtId="41" fontId="4" fillId="0" borderId="31" xfId="0" applyNumberFormat="1" applyFont="1" applyBorder="1" applyAlignment="1">
      <alignment vertical="center"/>
    </xf>
    <xf numFmtId="41" fontId="5" fillId="0" borderId="31" xfId="0" applyNumberFormat="1" applyFont="1" applyBorder="1" applyAlignment="1">
      <alignment vertical="center"/>
    </xf>
    <xf numFmtId="43" fontId="3" fillId="0" borderId="13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2" fillId="0" borderId="22" xfId="0" applyFont="1" applyBorder="1" applyAlignment="1">
      <alignment horizontal="center"/>
    </xf>
    <xf numFmtId="41" fontId="4" fillId="0" borderId="3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41" fontId="4" fillId="24" borderId="13" xfId="0" applyNumberFormat="1" applyFont="1" applyFill="1" applyBorder="1" applyAlignment="1">
      <alignment vertical="center"/>
    </xf>
    <xf numFmtId="0" fontId="6" fillId="24" borderId="13" xfId="0" applyFont="1" applyFill="1" applyBorder="1" applyAlignment="1">
      <alignment vertical="center" wrapText="1"/>
    </xf>
    <xf numFmtId="2" fontId="2" fillId="0" borderId="14" xfId="0" applyNumberFormat="1" applyFont="1" applyBorder="1" applyAlignment="1">
      <alignment horizontal="center"/>
    </xf>
    <xf numFmtId="41" fontId="3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41" fontId="2" fillId="0" borderId="13" xfId="0" applyNumberFormat="1" applyFont="1" applyBorder="1" applyAlignment="1">
      <alignment horizontal="left" vertical="center" wrapText="1"/>
    </xf>
    <xf numFmtId="41" fontId="3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1" fontId="4" fillId="0" borderId="17" xfId="0" applyNumberFormat="1" applyFont="1" applyBorder="1" applyAlignment="1">
      <alignment vertical="center"/>
    </xf>
    <xf numFmtId="43" fontId="2" fillId="0" borderId="3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3" fillId="24" borderId="0" xfId="0" applyNumberFormat="1" applyFont="1" applyFill="1" applyBorder="1" applyAlignment="1">
      <alignment/>
    </xf>
    <xf numFmtId="0" fontId="0" fillId="24" borderId="13" xfId="0" applyFont="1" applyFill="1" applyBorder="1" applyAlignment="1">
      <alignment horizontal="center" vertical="center"/>
    </xf>
    <xf numFmtId="43" fontId="3" fillId="24" borderId="13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/>
    </xf>
    <xf numFmtId="0" fontId="1" fillId="24" borderId="13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/>
    </xf>
    <xf numFmtId="41" fontId="2" fillId="0" borderId="13" xfId="0" applyNumberFormat="1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43" fontId="2" fillId="24" borderId="13" xfId="0" applyNumberFormat="1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41" fontId="2" fillId="0" borderId="13" xfId="0" applyNumberFormat="1" applyFont="1" applyBorder="1" applyAlignment="1">
      <alignment/>
    </xf>
    <xf numFmtId="0" fontId="2" fillId="24" borderId="22" xfId="0" applyFont="1" applyFill="1" applyBorder="1" applyAlignment="1">
      <alignment horizontal="center" vertical="center"/>
    </xf>
    <xf numFmtId="41" fontId="2" fillId="24" borderId="14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left" vertical="center"/>
    </xf>
    <xf numFmtId="0" fontId="6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3" fillId="24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8" fillId="24" borderId="13" xfId="0" applyFont="1" applyFill="1" applyBorder="1" applyAlignment="1">
      <alignment vertical="center" wrapText="1"/>
    </xf>
    <xf numFmtId="0" fontId="0" fillId="24" borderId="13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vertical="center" wrapText="1"/>
    </xf>
    <xf numFmtId="41" fontId="2" fillId="0" borderId="14" xfId="0" applyNumberFormat="1" applyFont="1" applyBorder="1" applyAlignment="1">
      <alignment vertical="center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left" vertical="center"/>
    </xf>
    <xf numFmtId="43" fontId="2" fillId="0" borderId="13" xfId="0" applyNumberFormat="1" applyFont="1" applyBorder="1" applyAlignment="1">
      <alignment vertical="center"/>
    </xf>
    <xf numFmtId="43" fontId="2" fillId="0" borderId="1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20" borderId="13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43" fontId="3" fillId="0" borderId="13" xfId="0" applyNumberFormat="1" applyFont="1" applyBorder="1" applyAlignment="1">
      <alignment vertical="center"/>
    </xf>
    <xf numFmtId="43" fontId="3" fillId="0" borderId="13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29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24" borderId="29" xfId="0" applyNumberFormat="1" applyFont="1" applyFill="1" applyBorder="1" applyAlignment="1">
      <alignment horizontal="center" vertical="center" wrapText="1"/>
    </xf>
    <xf numFmtId="0" fontId="1" fillId="24" borderId="34" xfId="0" applyFont="1" applyFill="1" applyBorder="1" applyAlignment="1">
      <alignment vertical="center" wrapText="1"/>
    </xf>
    <xf numFmtId="0" fontId="1" fillId="24" borderId="28" xfId="0" applyFont="1" applyFill="1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3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right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vertical="center" wrapText="1"/>
    </xf>
    <xf numFmtId="0" fontId="2" fillId="24" borderId="28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 horizontal="center" vertical="top" wrapText="1"/>
    </xf>
    <xf numFmtId="49" fontId="2" fillId="24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27"/>
  <sheetViews>
    <sheetView zoomScale="75" zoomScaleNormal="75" zoomScalePageLayoutView="0" workbookViewId="0" topLeftCell="A1">
      <selection activeCell="R27" sqref="R27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63" t="s">
        <v>0</v>
      </c>
      <c r="G1" s="364"/>
    </row>
    <row r="2" spans="1:7" ht="94.5" customHeight="1" thickBot="1">
      <c r="A2" s="362" t="s">
        <v>406</v>
      </c>
      <c r="B2" s="362"/>
      <c r="C2" s="362"/>
      <c r="D2" s="362"/>
      <c r="E2" s="362"/>
      <c r="F2" s="362"/>
      <c r="G2" s="362"/>
    </row>
    <row r="3" spans="1:7" ht="16.5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ht="15.75">
      <c r="A4" s="9" t="s">
        <v>8</v>
      </c>
      <c r="B4" s="9"/>
      <c r="C4" s="10"/>
      <c r="D4" s="11" t="s">
        <v>10</v>
      </c>
      <c r="E4" s="12">
        <f>E5</f>
        <v>9840</v>
      </c>
      <c r="F4" s="12">
        <f>F5</f>
        <v>9840</v>
      </c>
      <c r="G4" s="21">
        <f>F4/E4%</f>
        <v>100</v>
      </c>
    </row>
    <row r="5" spans="1:7" ht="45">
      <c r="A5" s="6"/>
      <c r="B5" s="14" t="s">
        <v>9</v>
      </c>
      <c r="C5" s="6">
        <v>2110</v>
      </c>
      <c r="D5" s="5" t="s">
        <v>148</v>
      </c>
      <c r="E5" s="7">
        <v>9840</v>
      </c>
      <c r="F5" s="7">
        <v>9840</v>
      </c>
      <c r="G5" s="6"/>
    </row>
    <row r="6" spans="1:7" s="13" customFormat="1" ht="31.5">
      <c r="A6" s="15" t="s">
        <v>11</v>
      </c>
      <c r="B6" s="15"/>
      <c r="C6" s="20"/>
      <c r="D6" s="19" t="s">
        <v>13</v>
      </c>
      <c r="E6" s="18">
        <f>E7</f>
        <v>255000</v>
      </c>
      <c r="F6" s="18">
        <f>F7</f>
        <v>254286</v>
      </c>
      <c r="G6" s="23">
        <f>F6/E6%</f>
        <v>99.72</v>
      </c>
    </row>
    <row r="7" spans="1:7" ht="30">
      <c r="A7" s="16"/>
      <c r="B7" s="14" t="s">
        <v>12</v>
      </c>
      <c r="C7" s="6">
        <v>2110</v>
      </c>
      <c r="D7" s="5" t="s">
        <v>14</v>
      </c>
      <c r="E7" s="7">
        <v>255000</v>
      </c>
      <c r="F7" s="7">
        <v>254286</v>
      </c>
      <c r="G7" s="24"/>
    </row>
    <row r="8" spans="1:7" s="13" customFormat="1" ht="15.75">
      <c r="A8" s="25" t="s">
        <v>15</v>
      </c>
      <c r="B8" s="25"/>
      <c r="C8" s="20"/>
      <c r="D8" s="17" t="s">
        <v>16</v>
      </c>
      <c r="E8" s="18">
        <f>E9+E10+E11+E12</f>
        <v>689577</v>
      </c>
      <c r="F8" s="18">
        <f>F10+F11+F12+F13+F9+F14</f>
        <v>689577</v>
      </c>
      <c r="G8" s="23">
        <f>F8/E8%</f>
        <v>100</v>
      </c>
    </row>
    <row r="9" spans="1:7" s="13" customFormat="1" ht="45">
      <c r="A9" s="14"/>
      <c r="B9" s="14" t="s">
        <v>149</v>
      </c>
      <c r="C9" s="6">
        <v>2110</v>
      </c>
      <c r="D9" s="5" t="s">
        <v>157</v>
      </c>
      <c r="E9" s="7">
        <v>220000</v>
      </c>
      <c r="F9" s="7">
        <v>220000</v>
      </c>
      <c r="G9" s="24"/>
    </row>
    <row r="10" spans="1:7" ht="45">
      <c r="A10" s="14"/>
      <c r="B10" s="14" t="s">
        <v>17</v>
      </c>
      <c r="C10" s="6">
        <v>2110</v>
      </c>
      <c r="D10" s="5" t="s">
        <v>18</v>
      </c>
      <c r="E10" s="7">
        <v>75830</v>
      </c>
      <c r="F10" s="7">
        <v>75830</v>
      </c>
      <c r="G10" s="24"/>
    </row>
    <row r="11" spans="1:7" ht="45" hidden="1">
      <c r="A11" s="14"/>
      <c r="B11" s="14" t="s">
        <v>19</v>
      </c>
      <c r="C11" s="6">
        <v>2110</v>
      </c>
      <c r="D11" s="5" t="s">
        <v>20</v>
      </c>
      <c r="E11" s="7"/>
      <c r="F11" s="7"/>
      <c r="G11" s="24"/>
    </row>
    <row r="12" spans="1:7" ht="23.25" customHeight="1">
      <c r="A12" s="14"/>
      <c r="B12" s="14" t="s">
        <v>21</v>
      </c>
      <c r="C12" s="6">
        <v>2110</v>
      </c>
      <c r="D12" s="360" t="s">
        <v>22</v>
      </c>
      <c r="E12" s="7">
        <v>393747</v>
      </c>
      <c r="F12" s="7">
        <v>393747</v>
      </c>
      <c r="G12" s="24"/>
    </row>
    <row r="13" spans="1:7" ht="15" customHeight="1" hidden="1">
      <c r="A13" s="14"/>
      <c r="B13" s="14"/>
      <c r="C13" s="6"/>
      <c r="D13" s="361"/>
      <c r="E13" s="7"/>
      <c r="F13" s="7"/>
      <c r="G13" s="24"/>
    </row>
    <row r="14" spans="1:7" ht="15" hidden="1">
      <c r="A14" s="14"/>
      <c r="B14" s="14"/>
      <c r="C14" s="6"/>
      <c r="D14" s="368"/>
      <c r="E14" s="7"/>
      <c r="F14" s="7"/>
      <c r="G14" s="24"/>
    </row>
    <row r="15" spans="1:7" s="13" customFormat="1" ht="31.5">
      <c r="A15" s="25" t="s">
        <v>23</v>
      </c>
      <c r="B15" s="25"/>
      <c r="C15" s="20"/>
      <c r="D15" s="19" t="s">
        <v>24</v>
      </c>
      <c r="E15" s="18">
        <f>E16+E17</f>
        <v>257306</v>
      </c>
      <c r="F15" s="18">
        <f>F16+F17</f>
        <v>257305</v>
      </c>
      <c r="G15" s="23">
        <f>F15/E15%</f>
        <v>99.99961135768307</v>
      </c>
    </row>
    <row r="16" spans="1:7" ht="15">
      <c r="A16" s="14"/>
      <c r="B16" s="14" t="s">
        <v>25</v>
      </c>
      <c r="C16" s="6">
        <v>2110</v>
      </c>
      <c r="D16" s="8" t="s">
        <v>86</v>
      </c>
      <c r="E16" s="7">
        <v>216876</v>
      </c>
      <c r="F16" s="7">
        <v>216876</v>
      </c>
      <c r="G16" s="24"/>
    </row>
    <row r="17" spans="1:7" ht="15">
      <c r="A17" s="14"/>
      <c r="B17" s="14" t="s">
        <v>27</v>
      </c>
      <c r="C17" s="6">
        <v>2110</v>
      </c>
      <c r="D17" s="8" t="s">
        <v>28</v>
      </c>
      <c r="E17" s="7">
        <v>40430</v>
      </c>
      <c r="F17" s="7">
        <v>40429</v>
      </c>
      <c r="G17" s="24"/>
    </row>
    <row r="18" spans="1:7" ht="15.75">
      <c r="A18" s="25" t="s">
        <v>114</v>
      </c>
      <c r="B18" s="25"/>
      <c r="C18" s="20"/>
      <c r="D18" s="17" t="s">
        <v>115</v>
      </c>
      <c r="E18" s="18">
        <f>E19</f>
        <v>1000</v>
      </c>
      <c r="F18" s="18">
        <f>F19</f>
        <v>1000</v>
      </c>
      <c r="G18" s="23">
        <f>F18/E18%</f>
        <v>100</v>
      </c>
    </row>
    <row r="19" spans="1:7" ht="32.25" customHeight="1">
      <c r="A19" s="14"/>
      <c r="B19" s="14" t="s">
        <v>116</v>
      </c>
      <c r="C19" s="6">
        <v>2110</v>
      </c>
      <c r="D19" s="5" t="s">
        <v>117</v>
      </c>
      <c r="E19" s="7">
        <v>1000</v>
      </c>
      <c r="F19" s="7">
        <v>1000</v>
      </c>
      <c r="G19" s="24"/>
    </row>
    <row r="20" spans="1:7" ht="48.75" customHeight="1">
      <c r="A20" s="25" t="s">
        <v>118</v>
      </c>
      <c r="B20" s="25"/>
      <c r="C20" s="20"/>
      <c r="D20" s="19" t="s">
        <v>119</v>
      </c>
      <c r="E20" s="18">
        <f>E21</f>
        <v>3000</v>
      </c>
      <c r="F20" s="18">
        <f>F21</f>
        <v>2995</v>
      </c>
      <c r="G20" s="23">
        <f>F20/E20%</f>
        <v>99.83333333333333</v>
      </c>
    </row>
    <row r="21" spans="1:7" ht="24.75" customHeight="1">
      <c r="A21" s="14"/>
      <c r="B21" s="14" t="s">
        <v>231</v>
      </c>
      <c r="C21" s="6">
        <v>2110</v>
      </c>
      <c r="D21" s="5" t="s">
        <v>232</v>
      </c>
      <c r="E21" s="7">
        <v>3000</v>
      </c>
      <c r="F21" s="7">
        <v>2995</v>
      </c>
      <c r="G21" s="23"/>
    </row>
    <row r="22" spans="1:7" s="13" customFormat="1" ht="15.75">
      <c r="A22" s="25" t="s">
        <v>29</v>
      </c>
      <c r="B22" s="25"/>
      <c r="C22" s="20"/>
      <c r="D22" s="17" t="s">
        <v>30</v>
      </c>
      <c r="E22" s="18">
        <f>E23</f>
        <v>10720623</v>
      </c>
      <c r="F22" s="18">
        <f>F23</f>
        <v>10720147</v>
      </c>
      <c r="G22" s="23">
        <v>99.99</v>
      </c>
    </row>
    <row r="23" spans="1:7" ht="90">
      <c r="A23" s="14"/>
      <c r="B23" s="14" t="s">
        <v>31</v>
      </c>
      <c r="C23" s="6">
        <v>2110</v>
      </c>
      <c r="D23" s="5" t="s">
        <v>146</v>
      </c>
      <c r="E23" s="7">
        <v>10720623</v>
      </c>
      <c r="F23" s="7">
        <v>10720147</v>
      </c>
      <c r="G23" s="24"/>
    </row>
    <row r="24" spans="1:7" s="13" customFormat="1" ht="19.5" customHeight="1">
      <c r="A24" s="25" t="s">
        <v>120</v>
      </c>
      <c r="B24" s="25"/>
      <c r="C24" s="20"/>
      <c r="D24" s="19" t="s">
        <v>121</v>
      </c>
      <c r="E24" s="18">
        <f>E25</f>
        <v>9882</v>
      </c>
      <c r="F24" s="18">
        <f>F25</f>
        <v>9882</v>
      </c>
      <c r="G24" s="23"/>
    </row>
    <row r="25" spans="1:7" ht="18" customHeight="1" thickBot="1">
      <c r="A25" s="14"/>
      <c r="B25" s="14" t="s">
        <v>134</v>
      </c>
      <c r="C25" s="6">
        <v>2110</v>
      </c>
      <c r="D25" s="5" t="s">
        <v>48</v>
      </c>
      <c r="E25" s="7">
        <v>9882</v>
      </c>
      <c r="F25" s="7">
        <v>9882</v>
      </c>
      <c r="G25" s="24"/>
    </row>
    <row r="26" spans="1:7" s="13" customFormat="1" ht="26.25" customHeight="1" thickBot="1">
      <c r="A26" s="365" t="s">
        <v>39</v>
      </c>
      <c r="B26" s="366"/>
      <c r="C26" s="366"/>
      <c r="D26" s="367"/>
      <c r="E26" s="36">
        <f>E4+E6+E8+E15+E18+E20+E22+E24</f>
        <v>11946228</v>
      </c>
      <c r="F26" s="36">
        <f>F4+F6+F8+F15+F18+F20+F22+F24</f>
        <v>11945032</v>
      </c>
      <c r="G26" s="37">
        <f>F26/E26%</f>
        <v>99.9899884716749</v>
      </c>
    </row>
    <row r="27" spans="1:7" ht="15">
      <c r="A27" s="31"/>
      <c r="B27" s="31"/>
      <c r="C27" s="32"/>
      <c r="D27" s="33"/>
      <c r="E27" s="34"/>
      <c r="F27" s="34"/>
      <c r="G27" s="35"/>
    </row>
  </sheetData>
  <sheetProtection/>
  <mergeCells count="4">
    <mergeCell ref="A2:G2"/>
    <mergeCell ref="F1:G1"/>
    <mergeCell ref="A26:D26"/>
    <mergeCell ref="D12:D14"/>
  </mergeCells>
  <printOptions/>
  <pageMargins left="0.75" right="0.75" top="1" bottom="1" header="0.5" footer="0.5"/>
  <pageSetup horizontalDpi="600" verticalDpi="600" orientation="portrait" paperSize="9" scale="83" r:id="rId1"/>
  <rowBreaks count="2" manualBreakCount="2">
    <brk id="26" max="6" man="1"/>
    <brk id="27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154"/>
  <sheetViews>
    <sheetView zoomScale="75" zoomScaleNormal="75" zoomScalePageLayoutView="0" workbookViewId="0" topLeftCell="A1">
      <pane xSplit="8" ySplit="1" topLeftCell="I87" activePane="bottomRight" state="frozen"/>
      <selection pane="topLeft" activeCell="A1" sqref="A1"/>
      <selection pane="topRight" activeCell="I1" sqref="I1"/>
      <selection pane="bottomLeft" activeCell="A2" sqref="A2"/>
      <selection pane="bottomRight" activeCell="I98" sqref="I98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91" customWidth="1"/>
    <col min="4" max="4" width="35.7539062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63" t="s">
        <v>253</v>
      </c>
      <c r="G1" s="364"/>
    </row>
    <row r="2" spans="1:7" ht="94.5" customHeight="1" thickBot="1">
      <c r="A2" s="384" t="s">
        <v>397</v>
      </c>
      <c r="B2" s="384"/>
      <c r="C2" s="384"/>
      <c r="D2" s="384"/>
      <c r="E2" s="384"/>
      <c r="F2" s="384"/>
      <c r="G2" s="384"/>
    </row>
    <row r="3" spans="1:7" ht="16.5" thickBot="1">
      <c r="A3" s="2" t="s">
        <v>1</v>
      </c>
      <c r="B3" s="3" t="s">
        <v>2</v>
      </c>
      <c r="C3" s="92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s="113" customFormat="1" ht="18.75" customHeight="1">
      <c r="A4" s="51" t="s">
        <v>8</v>
      </c>
      <c r="B4" s="51"/>
      <c r="C4" s="51"/>
      <c r="D4" s="50" t="s">
        <v>10</v>
      </c>
      <c r="E4" s="55">
        <f>E5</f>
        <v>9840</v>
      </c>
      <c r="F4" s="55">
        <f>F5</f>
        <v>9840</v>
      </c>
      <c r="G4" s="97">
        <f>F4/E4%</f>
        <v>100</v>
      </c>
    </row>
    <row r="5" spans="1:7" ht="46.5" customHeight="1">
      <c r="A5" s="6"/>
      <c r="B5" s="14" t="s">
        <v>9</v>
      </c>
      <c r="C5" s="14"/>
      <c r="D5" s="5" t="s">
        <v>148</v>
      </c>
      <c r="E5" s="7">
        <f>E6</f>
        <v>9840</v>
      </c>
      <c r="F5" s="7">
        <f>F6</f>
        <v>9840</v>
      </c>
      <c r="G5" s="21"/>
    </row>
    <row r="6" spans="1:7" ht="69" customHeight="1">
      <c r="A6" s="6"/>
      <c r="B6" s="14"/>
      <c r="C6" s="14">
        <v>2110</v>
      </c>
      <c r="D6" s="40" t="s">
        <v>174</v>
      </c>
      <c r="E6" s="7">
        <v>9840</v>
      </c>
      <c r="F6" s="7">
        <v>9840</v>
      </c>
      <c r="G6" s="21"/>
    </row>
    <row r="7" spans="1:7" s="13" customFormat="1" ht="18.75" customHeight="1">
      <c r="A7" s="25" t="s">
        <v>40</v>
      </c>
      <c r="B7" s="25"/>
      <c r="C7" s="25"/>
      <c r="D7" s="19" t="s">
        <v>75</v>
      </c>
      <c r="E7" s="18">
        <f>E9</f>
        <v>45500</v>
      </c>
      <c r="F7" s="18">
        <f>F9</f>
        <v>44243</v>
      </c>
      <c r="G7" s="21">
        <f>F7/E7%</f>
        <v>97.23736263736264</v>
      </c>
    </row>
    <row r="8" spans="1:7" ht="24" customHeight="1">
      <c r="A8" s="6"/>
      <c r="B8" s="14" t="s">
        <v>130</v>
      </c>
      <c r="C8" s="14"/>
      <c r="D8" s="5" t="s">
        <v>131</v>
      </c>
      <c r="E8" s="7">
        <f>E9</f>
        <v>45500</v>
      </c>
      <c r="F8" s="7">
        <f>F9</f>
        <v>44243</v>
      </c>
      <c r="G8" s="6"/>
    </row>
    <row r="9" spans="1:7" ht="82.5" customHeight="1">
      <c r="A9" s="6"/>
      <c r="B9" s="14"/>
      <c r="C9" s="14">
        <v>2460</v>
      </c>
      <c r="D9" s="40" t="s">
        <v>191</v>
      </c>
      <c r="E9" s="7">
        <v>45500</v>
      </c>
      <c r="F9" s="7">
        <v>44243</v>
      </c>
      <c r="G9" s="6"/>
    </row>
    <row r="10" spans="1:7" s="13" customFormat="1" ht="21" customHeight="1">
      <c r="A10" s="25" t="s">
        <v>62</v>
      </c>
      <c r="B10" s="25"/>
      <c r="C10" s="25"/>
      <c r="D10" s="19" t="s">
        <v>76</v>
      </c>
      <c r="E10" s="18">
        <f>E11+E22</f>
        <v>1667876</v>
      </c>
      <c r="F10" s="18">
        <f>F11+F22</f>
        <v>1614211</v>
      </c>
      <c r="G10" s="23">
        <f>F10/E10%</f>
        <v>96.7824346654068</v>
      </c>
    </row>
    <row r="11" spans="1:7" ht="21" customHeight="1">
      <c r="A11" s="14"/>
      <c r="B11" s="14" t="s">
        <v>63</v>
      </c>
      <c r="C11" s="14"/>
      <c r="D11" s="5" t="s">
        <v>77</v>
      </c>
      <c r="E11" s="7">
        <f>E17+E18+E19+E20+E21+E13</f>
        <v>1667876</v>
      </c>
      <c r="F11" s="7">
        <f>F17+F18+F19+F20+F21+F13</f>
        <v>1614211</v>
      </c>
      <c r="G11" s="24"/>
    </row>
    <row r="12" spans="1:7" ht="15" hidden="1">
      <c r="A12" s="14"/>
      <c r="B12" s="14"/>
      <c r="C12" s="14"/>
      <c r="D12" s="5"/>
      <c r="E12" s="7"/>
      <c r="F12" s="7"/>
      <c r="G12" s="24"/>
    </row>
    <row r="13" spans="1:7" ht="38.25">
      <c r="A13" s="14"/>
      <c r="B13" s="14"/>
      <c r="C13" s="14" t="s">
        <v>184</v>
      </c>
      <c r="D13" s="40" t="s">
        <v>380</v>
      </c>
      <c r="E13" s="7">
        <v>1414274</v>
      </c>
      <c r="F13" s="7">
        <v>1414274</v>
      </c>
      <c r="G13" s="24"/>
    </row>
    <row r="14" spans="1:7" ht="54.75" customHeight="1" hidden="1">
      <c r="A14" s="14"/>
      <c r="B14" s="14"/>
      <c r="C14" s="14" t="s">
        <v>169</v>
      </c>
      <c r="D14" s="40" t="s">
        <v>172</v>
      </c>
      <c r="E14" s="7"/>
      <c r="F14" s="7"/>
      <c r="G14" s="24"/>
    </row>
    <row r="15" spans="1:7" ht="66.75" customHeight="1" hidden="1">
      <c r="A15" s="14"/>
      <c r="B15" s="14"/>
      <c r="C15" s="14" t="s">
        <v>170</v>
      </c>
      <c r="D15" s="40" t="s">
        <v>192</v>
      </c>
      <c r="E15" s="7"/>
      <c r="F15" s="7"/>
      <c r="G15" s="24"/>
    </row>
    <row r="16" spans="1:7" ht="49.5" customHeight="1" hidden="1">
      <c r="A16" s="14"/>
      <c r="B16" s="14"/>
      <c r="C16" s="14" t="s">
        <v>171</v>
      </c>
      <c r="D16" s="40" t="s">
        <v>173</v>
      </c>
      <c r="E16" s="7"/>
      <c r="F16" s="7"/>
      <c r="G16" s="24"/>
    </row>
    <row r="17" spans="1:7" ht="57.75" customHeight="1">
      <c r="A17" s="14"/>
      <c r="B17" s="14"/>
      <c r="C17" s="14" t="s">
        <v>186</v>
      </c>
      <c r="D17" s="40" t="s">
        <v>187</v>
      </c>
      <c r="E17" s="7">
        <v>17000</v>
      </c>
      <c r="F17" s="7">
        <v>17000</v>
      </c>
      <c r="G17" s="24"/>
    </row>
    <row r="18" spans="1:7" ht="72" customHeight="1">
      <c r="A18" s="14"/>
      <c r="B18" s="14"/>
      <c r="C18" s="14" t="s">
        <v>270</v>
      </c>
      <c r="D18" s="40" t="s">
        <v>271</v>
      </c>
      <c r="E18" s="7">
        <v>236602</v>
      </c>
      <c r="F18" s="7">
        <v>181304</v>
      </c>
      <c r="G18" s="24"/>
    </row>
    <row r="19" spans="1:7" ht="34.5" customHeight="1">
      <c r="A19" s="81"/>
      <c r="B19" s="81"/>
      <c r="C19" s="94" t="s">
        <v>381</v>
      </c>
      <c r="D19" s="84" t="s">
        <v>182</v>
      </c>
      <c r="E19" s="82"/>
      <c r="F19" s="82">
        <v>1633</v>
      </c>
      <c r="G19" s="83"/>
    </row>
    <row r="20" spans="1:7" ht="87" customHeight="1" hidden="1">
      <c r="A20" s="81"/>
      <c r="B20" s="81"/>
      <c r="C20" s="90" t="s">
        <v>305</v>
      </c>
      <c r="D20" s="88" t="s">
        <v>308</v>
      </c>
      <c r="E20" s="82"/>
      <c r="F20" s="82"/>
      <c r="G20" s="83"/>
    </row>
    <row r="21" spans="1:7" ht="81" customHeight="1" hidden="1">
      <c r="A21" s="81"/>
      <c r="B21" s="81"/>
      <c r="C21" s="94" t="s">
        <v>205</v>
      </c>
      <c r="D21" s="84" t="s">
        <v>306</v>
      </c>
      <c r="E21" s="82"/>
      <c r="F21" s="82"/>
      <c r="G21" s="83"/>
    </row>
    <row r="22" spans="1:7" ht="31.5" customHeight="1" hidden="1">
      <c r="A22" s="81"/>
      <c r="B22" s="81" t="s">
        <v>223</v>
      </c>
      <c r="C22" s="90"/>
      <c r="D22" s="54" t="s">
        <v>301</v>
      </c>
      <c r="E22" s="82">
        <f>E23</f>
        <v>0</v>
      </c>
      <c r="F22" s="82">
        <f>F23</f>
        <v>0</v>
      </c>
      <c r="G22" s="83"/>
    </row>
    <row r="23" spans="1:7" ht="28.5" customHeight="1" hidden="1">
      <c r="A23" s="81"/>
      <c r="B23" s="81"/>
      <c r="C23" s="94" t="s">
        <v>141</v>
      </c>
      <c r="D23" s="84" t="s">
        <v>182</v>
      </c>
      <c r="E23" s="82"/>
      <c r="F23" s="82"/>
      <c r="G23" s="83"/>
    </row>
    <row r="24" spans="1:7" s="13" customFormat="1" ht="24.75" customHeight="1">
      <c r="A24" s="15" t="s">
        <v>11</v>
      </c>
      <c r="B24" s="15"/>
      <c r="C24" s="25"/>
      <c r="D24" s="19" t="s">
        <v>13</v>
      </c>
      <c r="E24" s="18">
        <f>E25</f>
        <v>11331760</v>
      </c>
      <c r="F24" s="18">
        <f>F25</f>
        <v>4268885</v>
      </c>
      <c r="G24" s="23">
        <f>F24/E24%</f>
        <v>37.67186209379655</v>
      </c>
    </row>
    <row r="25" spans="1:7" ht="35.25" customHeight="1">
      <c r="A25" s="16"/>
      <c r="B25" s="14" t="s">
        <v>12</v>
      </c>
      <c r="C25" s="14"/>
      <c r="D25" s="5" t="s">
        <v>14</v>
      </c>
      <c r="E25" s="7">
        <f>E26+E27+E28</f>
        <v>11331760</v>
      </c>
      <c r="F25" s="7">
        <f>F26+F27+F28</f>
        <v>4268885</v>
      </c>
      <c r="G25" s="24"/>
    </row>
    <row r="26" spans="1:7" ht="68.25" customHeight="1">
      <c r="A26" s="16"/>
      <c r="B26" s="14"/>
      <c r="C26" s="14">
        <v>2110</v>
      </c>
      <c r="D26" s="40" t="s">
        <v>174</v>
      </c>
      <c r="E26" s="7">
        <v>255000</v>
      </c>
      <c r="F26" s="7">
        <v>254286</v>
      </c>
      <c r="G26" s="24"/>
    </row>
    <row r="27" spans="1:7" ht="47.25" customHeight="1">
      <c r="A27" s="16"/>
      <c r="B27" s="14"/>
      <c r="C27" s="14" t="s">
        <v>227</v>
      </c>
      <c r="D27" s="40" t="s">
        <v>272</v>
      </c>
      <c r="E27" s="7">
        <v>9388484</v>
      </c>
      <c r="F27" s="7">
        <v>2233951</v>
      </c>
      <c r="G27" s="24"/>
    </row>
    <row r="28" spans="1:7" ht="72" customHeight="1">
      <c r="A28" s="16"/>
      <c r="B28" s="14"/>
      <c r="C28" s="93" t="s">
        <v>273</v>
      </c>
      <c r="D28" s="40" t="s">
        <v>182</v>
      </c>
      <c r="E28" s="7">
        <v>1688276</v>
      </c>
      <c r="F28" s="7">
        <v>1780648</v>
      </c>
      <c r="G28" s="24"/>
    </row>
    <row r="29" spans="1:7" s="13" customFormat="1" ht="21" customHeight="1">
      <c r="A29" s="25" t="s">
        <v>15</v>
      </c>
      <c r="B29" s="25"/>
      <c r="C29" s="25"/>
      <c r="D29" s="17" t="s">
        <v>16</v>
      </c>
      <c r="E29" s="18">
        <f>E30+E36+E38+E40</f>
        <v>4756999</v>
      </c>
      <c r="F29" s="18">
        <f>F30+F36+F38+F40</f>
        <v>5050597</v>
      </c>
      <c r="G29" s="23">
        <f>F29/E29%</f>
        <v>106.1719163699635</v>
      </c>
    </row>
    <row r="30" spans="1:7" s="13" customFormat="1" ht="33.75" customHeight="1">
      <c r="A30" s="25"/>
      <c r="B30" s="14" t="s">
        <v>149</v>
      </c>
      <c r="C30" s="25"/>
      <c r="D30" s="5" t="s">
        <v>157</v>
      </c>
      <c r="E30" s="7">
        <f>E31+E32+E33+E34+E35</f>
        <v>4287422</v>
      </c>
      <c r="F30" s="7">
        <f>F31+F32+F33+F34+F35</f>
        <v>4581020</v>
      </c>
      <c r="G30" s="23"/>
    </row>
    <row r="31" spans="1:7" s="13" customFormat="1" ht="68.25" customHeight="1">
      <c r="A31" s="85"/>
      <c r="B31" s="85"/>
      <c r="C31" s="85">
        <v>2110</v>
      </c>
      <c r="D31" s="40" t="s">
        <v>174</v>
      </c>
      <c r="E31" s="86">
        <v>220000</v>
      </c>
      <c r="F31" s="86">
        <v>220000</v>
      </c>
      <c r="G31" s="87"/>
    </row>
    <row r="32" spans="1:7" s="13" customFormat="1" ht="68.25" customHeight="1">
      <c r="A32" s="85"/>
      <c r="B32" s="85"/>
      <c r="C32" s="85" t="s">
        <v>270</v>
      </c>
      <c r="D32" s="40" t="s">
        <v>271</v>
      </c>
      <c r="E32" s="86">
        <v>335554</v>
      </c>
      <c r="F32" s="86">
        <v>335553</v>
      </c>
      <c r="G32" s="87"/>
    </row>
    <row r="33" spans="1:7" s="13" customFormat="1" ht="56.25" customHeight="1">
      <c r="A33" s="85"/>
      <c r="B33" s="85"/>
      <c r="C33" s="94" t="s">
        <v>382</v>
      </c>
      <c r="D33" s="88" t="s">
        <v>182</v>
      </c>
      <c r="E33" s="86">
        <v>2300000</v>
      </c>
      <c r="F33" s="86">
        <v>2425248</v>
      </c>
      <c r="G33" s="87"/>
    </row>
    <row r="34" spans="1:7" s="13" customFormat="1" ht="89.25" customHeight="1">
      <c r="A34" s="85"/>
      <c r="B34" s="85"/>
      <c r="C34" s="94" t="s">
        <v>305</v>
      </c>
      <c r="D34" s="88" t="s">
        <v>308</v>
      </c>
      <c r="E34" s="86">
        <v>1431868</v>
      </c>
      <c r="F34" s="86">
        <v>1600219</v>
      </c>
      <c r="G34" s="87"/>
    </row>
    <row r="35" spans="1:7" s="13" customFormat="1" ht="85.5" customHeight="1" hidden="1">
      <c r="A35" s="85"/>
      <c r="B35" s="85"/>
      <c r="C35" s="94" t="s">
        <v>307</v>
      </c>
      <c r="D35" s="88" t="s">
        <v>309</v>
      </c>
      <c r="E35" s="86"/>
      <c r="F35" s="86"/>
      <c r="G35" s="87"/>
    </row>
    <row r="36" spans="1:7" ht="35.25" customHeight="1">
      <c r="A36" s="14"/>
      <c r="B36" s="14" t="s">
        <v>17</v>
      </c>
      <c r="C36" s="14"/>
      <c r="D36" s="5" t="s">
        <v>18</v>
      </c>
      <c r="E36" s="7">
        <f>E37</f>
        <v>75830</v>
      </c>
      <c r="F36" s="7">
        <f>F37</f>
        <v>75830</v>
      </c>
      <c r="G36" s="24"/>
    </row>
    <row r="37" spans="1:7" ht="67.5" customHeight="1">
      <c r="A37" s="14"/>
      <c r="B37" s="14"/>
      <c r="C37" s="14">
        <v>2110</v>
      </c>
      <c r="D37" s="40" t="s">
        <v>174</v>
      </c>
      <c r="E37" s="7">
        <v>75830</v>
      </c>
      <c r="F37" s="7">
        <v>75830</v>
      </c>
      <c r="G37" s="24"/>
    </row>
    <row r="38" spans="1:7" ht="33.75" customHeight="1" hidden="1">
      <c r="A38" s="14"/>
      <c r="B38" s="14" t="s">
        <v>19</v>
      </c>
      <c r="C38" s="14"/>
      <c r="D38" s="5" t="s">
        <v>20</v>
      </c>
      <c r="E38" s="7"/>
      <c r="F38" s="7"/>
      <c r="G38" s="24"/>
    </row>
    <row r="39" spans="1:7" ht="71.25" customHeight="1" hidden="1">
      <c r="A39" s="14"/>
      <c r="B39" s="14"/>
      <c r="C39" s="14">
        <v>2110</v>
      </c>
      <c r="D39" s="40" t="s">
        <v>174</v>
      </c>
      <c r="E39" s="7"/>
      <c r="F39" s="7"/>
      <c r="G39" s="24"/>
    </row>
    <row r="40" spans="1:7" ht="18" customHeight="1">
      <c r="A40" s="14"/>
      <c r="B40" s="14" t="s">
        <v>21</v>
      </c>
      <c r="C40" s="14"/>
      <c r="D40" s="8" t="s">
        <v>22</v>
      </c>
      <c r="E40" s="7">
        <f>E41+E42</f>
        <v>393747</v>
      </c>
      <c r="F40" s="7">
        <f>F41+F42</f>
        <v>393747</v>
      </c>
      <c r="G40" s="24"/>
    </row>
    <row r="41" spans="1:7" ht="68.25" customHeight="1">
      <c r="A41" s="14"/>
      <c r="B41" s="14"/>
      <c r="C41" s="14">
        <v>2110</v>
      </c>
      <c r="D41" s="40" t="s">
        <v>174</v>
      </c>
      <c r="E41" s="7">
        <v>393747</v>
      </c>
      <c r="F41" s="7">
        <v>393747</v>
      </c>
      <c r="G41" s="24"/>
    </row>
    <row r="42" spans="1:7" ht="72" customHeight="1" hidden="1">
      <c r="A42" s="14"/>
      <c r="B42" s="14"/>
      <c r="C42" s="14">
        <v>6410</v>
      </c>
      <c r="D42" s="40" t="s">
        <v>175</v>
      </c>
      <c r="E42" s="7"/>
      <c r="F42" s="7"/>
      <c r="G42" s="24"/>
    </row>
    <row r="43" spans="1:7" s="13" customFormat="1" ht="22.5" customHeight="1">
      <c r="A43" s="25" t="s">
        <v>23</v>
      </c>
      <c r="B43" s="25"/>
      <c r="C43" s="25"/>
      <c r="D43" s="19" t="s">
        <v>24</v>
      </c>
      <c r="E43" s="18">
        <f>E44+E46+E50</f>
        <v>2615437</v>
      </c>
      <c r="F43" s="18">
        <f>F44+F46+F50</f>
        <v>2377183</v>
      </c>
      <c r="G43" s="23">
        <f>F43/E43%</f>
        <v>90.89047069380757</v>
      </c>
    </row>
    <row r="44" spans="1:7" ht="21.75" customHeight="1">
      <c r="A44" s="14"/>
      <c r="B44" s="14" t="s">
        <v>25</v>
      </c>
      <c r="C44" s="14"/>
      <c r="D44" s="8" t="s">
        <v>86</v>
      </c>
      <c r="E44" s="7">
        <f>E45</f>
        <v>216876</v>
      </c>
      <c r="F44" s="7">
        <f>F45</f>
        <v>216876</v>
      </c>
      <c r="G44" s="23"/>
    </row>
    <row r="45" spans="1:7" ht="70.5" customHeight="1">
      <c r="A45" s="14"/>
      <c r="B45" s="14"/>
      <c r="C45" s="14">
        <v>2110</v>
      </c>
      <c r="D45" s="40" t="s">
        <v>174</v>
      </c>
      <c r="E45" s="7">
        <v>216876</v>
      </c>
      <c r="F45" s="7">
        <v>216876</v>
      </c>
      <c r="G45" s="23"/>
    </row>
    <row r="46" spans="1:7" ht="15.75">
      <c r="A46" s="14"/>
      <c r="B46" s="14" t="s">
        <v>65</v>
      </c>
      <c r="C46" s="14"/>
      <c r="D46" s="8" t="s">
        <v>78</v>
      </c>
      <c r="E46" s="7">
        <f>E47+E48+E49</f>
        <v>2358131</v>
      </c>
      <c r="F46" s="7">
        <f>F47+F48+F49</f>
        <v>2119878</v>
      </c>
      <c r="G46" s="23"/>
    </row>
    <row r="47" spans="1:7" ht="69.75" customHeight="1" hidden="1">
      <c r="A47" s="14"/>
      <c r="B47" s="14"/>
      <c r="C47" s="14"/>
      <c r="D47" s="40"/>
      <c r="E47" s="7"/>
      <c r="F47" s="7"/>
      <c r="G47" s="23"/>
    </row>
    <row r="48" spans="1:7" ht="33" customHeight="1">
      <c r="A48" s="14"/>
      <c r="B48" s="14"/>
      <c r="C48" s="93" t="s">
        <v>310</v>
      </c>
      <c r="D48" s="89" t="s">
        <v>182</v>
      </c>
      <c r="E48" s="7">
        <v>874523</v>
      </c>
      <c r="F48" s="7">
        <v>1394682</v>
      </c>
      <c r="G48" s="23"/>
    </row>
    <row r="49" spans="1:7" ht="88.5" customHeight="1">
      <c r="A49" s="14"/>
      <c r="B49" s="14"/>
      <c r="C49" s="93" t="s">
        <v>305</v>
      </c>
      <c r="D49" s="88" t="s">
        <v>308</v>
      </c>
      <c r="E49" s="7">
        <v>1483608</v>
      </c>
      <c r="F49" s="7">
        <v>725196</v>
      </c>
      <c r="G49" s="23"/>
    </row>
    <row r="50" spans="1:7" ht="21" customHeight="1">
      <c r="A50" s="14"/>
      <c r="B50" s="14" t="s">
        <v>27</v>
      </c>
      <c r="C50" s="14"/>
      <c r="D50" s="8" t="s">
        <v>28</v>
      </c>
      <c r="E50" s="7">
        <f>E51</f>
        <v>40430</v>
      </c>
      <c r="F50" s="7">
        <f>F51</f>
        <v>40429</v>
      </c>
      <c r="G50" s="23"/>
    </row>
    <row r="51" spans="1:7" ht="66" customHeight="1">
      <c r="A51" s="14"/>
      <c r="B51" s="14"/>
      <c r="C51" s="14">
        <v>2110</v>
      </c>
      <c r="D51" s="40" t="s">
        <v>174</v>
      </c>
      <c r="E51" s="7">
        <v>40430</v>
      </c>
      <c r="F51" s="7">
        <v>40429</v>
      </c>
      <c r="G51" s="23"/>
    </row>
    <row r="52" spans="1:7" ht="45" customHeight="1" hidden="1">
      <c r="A52" s="106" t="s">
        <v>365</v>
      </c>
      <c r="B52" s="106"/>
      <c r="C52" s="106"/>
      <c r="D52" s="340" t="s">
        <v>368</v>
      </c>
      <c r="E52" s="108">
        <f>E53</f>
        <v>0</v>
      </c>
      <c r="F52" s="108">
        <f>F53</f>
        <v>0</v>
      </c>
      <c r="G52" s="23"/>
    </row>
    <row r="53" spans="1:7" ht="56.25" customHeight="1" hidden="1">
      <c r="A53" s="14"/>
      <c r="B53" s="14" t="s">
        <v>366</v>
      </c>
      <c r="C53" s="14"/>
      <c r="D53" s="337" t="s">
        <v>367</v>
      </c>
      <c r="E53" s="7">
        <f>E54</f>
        <v>0</v>
      </c>
      <c r="F53" s="7">
        <f>F54</f>
        <v>0</v>
      </c>
      <c r="G53" s="24"/>
    </row>
    <row r="54" spans="1:7" ht="72" customHeight="1" hidden="1">
      <c r="A54" s="14"/>
      <c r="B54" s="14"/>
      <c r="C54" s="14" t="s">
        <v>183</v>
      </c>
      <c r="D54" s="40" t="s">
        <v>174</v>
      </c>
      <c r="E54" s="7"/>
      <c r="F54" s="7"/>
      <c r="G54" s="24"/>
    </row>
    <row r="55" spans="1:7" s="13" customFormat="1" ht="21" customHeight="1">
      <c r="A55" s="25" t="s">
        <v>114</v>
      </c>
      <c r="B55" s="25"/>
      <c r="C55" s="25"/>
      <c r="D55" s="19" t="s">
        <v>115</v>
      </c>
      <c r="E55" s="18">
        <f>E56</f>
        <v>1000</v>
      </c>
      <c r="F55" s="18">
        <f>F56</f>
        <v>1000</v>
      </c>
      <c r="G55" s="23">
        <f>F55/E55%</f>
        <v>100</v>
      </c>
    </row>
    <row r="56" spans="1:7" s="13" customFormat="1" ht="21" customHeight="1">
      <c r="A56" s="14"/>
      <c r="B56" s="14" t="s">
        <v>116</v>
      </c>
      <c r="C56" s="14"/>
      <c r="D56" s="5" t="s">
        <v>117</v>
      </c>
      <c r="E56" s="7">
        <f>E57</f>
        <v>1000</v>
      </c>
      <c r="F56" s="7">
        <f>F57</f>
        <v>1000</v>
      </c>
      <c r="G56" s="24"/>
    </row>
    <row r="57" spans="1:7" s="13" customFormat="1" ht="67.5" customHeight="1">
      <c r="A57" s="14"/>
      <c r="B57" s="14"/>
      <c r="C57" s="14">
        <v>2110</v>
      </c>
      <c r="D57" s="40" t="s">
        <v>174</v>
      </c>
      <c r="E57" s="7">
        <v>1000</v>
      </c>
      <c r="F57" s="7">
        <v>1000</v>
      </c>
      <c r="G57" s="24"/>
    </row>
    <row r="58" spans="1:7" s="13" customFormat="1" ht="36" customHeight="1">
      <c r="A58" s="25" t="s">
        <v>118</v>
      </c>
      <c r="B58" s="25"/>
      <c r="C58" s="25"/>
      <c r="D58" s="19" t="s">
        <v>119</v>
      </c>
      <c r="E58" s="18">
        <f>E59+E61</f>
        <v>3000</v>
      </c>
      <c r="F58" s="18">
        <f>F59+F61</f>
        <v>2995</v>
      </c>
      <c r="G58" s="23">
        <f>F58/E58%</f>
        <v>99.83333333333333</v>
      </c>
    </row>
    <row r="59" spans="1:7" s="75" customFormat="1" ht="27.75" customHeight="1">
      <c r="A59" s="85"/>
      <c r="B59" s="85" t="s">
        <v>231</v>
      </c>
      <c r="C59" s="85"/>
      <c r="D59" s="341" t="s">
        <v>232</v>
      </c>
      <c r="E59" s="86">
        <f>E60</f>
        <v>3000</v>
      </c>
      <c r="F59" s="86">
        <f>F60</f>
        <v>2995</v>
      </c>
      <c r="G59" s="87"/>
    </row>
    <row r="60" spans="1:7" s="13" customFormat="1" ht="69.75" customHeight="1">
      <c r="A60" s="14"/>
      <c r="B60" s="14"/>
      <c r="C60" s="14" t="s">
        <v>183</v>
      </c>
      <c r="D60" s="40" t="s">
        <v>174</v>
      </c>
      <c r="E60" s="7">
        <v>3000</v>
      </c>
      <c r="F60" s="7">
        <v>2995</v>
      </c>
      <c r="G60" s="24"/>
    </row>
    <row r="61" spans="1:7" s="13" customFormat="1" ht="36" customHeight="1" hidden="1">
      <c r="A61" s="14"/>
      <c r="B61" s="14" t="s">
        <v>299</v>
      </c>
      <c r="C61" s="14"/>
      <c r="D61" s="5" t="s">
        <v>311</v>
      </c>
      <c r="E61" s="7">
        <f>E62</f>
        <v>0</v>
      </c>
      <c r="F61" s="7">
        <f>F62</f>
        <v>0</v>
      </c>
      <c r="G61" s="24"/>
    </row>
    <row r="62" spans="1:7" s="13" customFormat="1" ht="41.25" customHeight="1" hidden="1">
      <c r="A62" s="14"/>
      <c r="B62" s="14"/>
      <c r="C62" s="14" t="s">
        <v>184</v>
      </c>
      <c r="D62" s="40" t="s">
        <v>312</v>
      </c>
      <c r="E62" s="7"/>
      <c r="F62" s="7"/>
      <c r="G62" s="24"/>
    </row>
    <row r="63" spans="1:7" s="13" customFormat="1" ht="57" customHeight="1">
      <c r="A63" s="25" t="s">
        <v>55</v>
      </c>
      <c r="B63" s="25"/>
      <c r="C63" s="25"/>
      <c r="D63" s="41" t="s">
        <v>165</v>
      </c>
      <c r="E63" s="18">
        <f>E64+E68</f>
        <v>28137798</v>
      </c>
      <c r="F63" s="18">
        <f>F64+F68</f>
        <v>29622804</v>
      </c>
      <c r="G63" s="23">
        <f>F63/E63%</f>
        <v>105.27761980521717</v>
      </c>
    </row>
    <row r="64" spans="1:7" ht="66" customHeight="1">
      <c r="A64" s="14"/>
      <c r="B64" s="14" t="s">
        <v>66</v>
      </c>
      <c r="C64" s="14"/>
      <c r="D64" s="5" t="s">
        <v>79</v>
      </c>
      <c r="E64" s="7">
        <f>E65+E66+E67</f>
        <v>3662359</v>
      </c>
      <c r="F64" s="7">
        <f>F65+F66+F67</f>
        <v>4142692</v>
      </c>
      <c r="G64" s="24"/>
    </row>
    <row r="65" spans="1:7" ht="21.75" customHeight="1">
      <c r="A65" s="14"/>
      <c r="B65" s="14"/>
      <c r="C65" s="14" t="s">
        <v>176</v>
      </c>
      <c r="D65" s="40" t="s">
        <v>177</v>
      </c>
      <c r="E65" s="7">
        <v>2900000</v>
      </c>
      <c r="F65" s="7">
        <v>3071059</v>
      </c>
      <c r="G65" s="24"/>
    </row>
    <row r="66" spans="1:7" ht="59.25" customHeight="1">
      <c r="A66" s="14"/>
      <c r="B66" s="14"/>
      <c r="C66" s="14" t="s">
        <v>240</v>
      </c>
      <c r="D66" s="40" t="s">
        <v>241</v>
      </c>
      <c r="E66" s="7">
        <v>762359</v>
      </c>
      <c r="F66" s="7">
        <v>1041940</v>
      </c>
      <c r="G66" s="24"/>
    </row>
    <row r="67" spans="1:7" ht="31.5" customHeight="1">
      <c r="A67" s="14"/>
      <c r="B67" s="14"/>
      <c r="C67" s="93" t="s">
        <v>383</v>
      </c>
      <c r="D67" s="40" t="s">
        <v>182</v>
      </c>
      <c r="E67" s="7"/>
      <c r="F67" s="7">
        <v>29693</v>
      </c>
      <c r="G67" s="24"/>
    </row>
    <row r="68" spans="1:7" ht="51" customHeight="1">
      <c r="A68" s="14"/>
      <c r="B68" s="14" t="s">
        <v>80</v>
      </c>
      <c r="C68" s="14"/>
      <c r="D68" s="5" t="s">
        <v>166</v>
      </c>
      <c r="E68" s="7">
        <f>E69+E70</f>
        <v>24475439</v>
      </c>
      <c r="F68" s="7">
        <f>F69+F70</f>
        <v>25480112</v>
      </c>
      <c r="G68" s="24"/>
    </row>
    <row r="69" spans="1:7" ht="26.25" customHeight="1">
      <c r="A69" s="14"/>
      <c r="B69" s="14"/>
      <c r="C69" s="14" t="s">
        <v>178</v>
      </c>
      <c r="D69" s="40" t="s">
        <v>180</v>
      </c>
      <c r="E69" s="7">
        <v>22975439</v>
      </c>
      <c r="F69" s="7">
        <v>23367142</v>
      </c>
      <c r="G69" s="24"/>
    </row>
    <row r="70" spans="1:9" ht="23.25" customHeight="1">
      <c r="A70" s="14"/>
      <c r="B70" s="14"/>
      <c r="C70" s="14" t="s">
        <v>179</v>
      </c>
      <c r="D70" s="40" t="s">
        <v>181</v>
      </c>
      <c r="E70" s="7">
        <v>1500000</v>
      </c>
      <c r="F70" s="7">
        <v>2112970</v>
      </c>
      <c r="G70" s="24"/>
      <c r="H70" s="49"/>
      <c r="I70" s="49"/>
    </row>
    <row r="71" spans="1:9" s="13" customFormat="1" ht="22.5" customHeight="1">
      <c r="A71" s="138" t="s">
        <v>56</v>
      </c>
      <c r="B71" s="138"/>
      <c r="C71" s="138"/>
      <c r="D71" s="140" t="s">
        <v>57</v>
      </c>
      <c r="E71" s="141">
        <f>E72+E75+E77+E79</f>
        <v>23883927</v>
      </c>
      <c r="F71" s="141">
        <f>F72+F75+F77+F79</f>
        <v>23883927</v>
      </c>
      <c r="G71" s="190">
        <f>F71/E71%</f>
        <v>100</v>
      </c>
      <c r="H71" s="244"/>
      <c r="I71" s="112"/>
    </row>
    <row r="72" spans="1:7" ht="52.5" customHeight="1">
      <c r="A72" s="14"/>
      <c r="B72" s="14" t="s">
        <v>58</v>
      </c>
      <c r="C72" s="14"/>
      <c r="D72" s="5" t="s">
        <v>59</v>
      </c>
      <c r="E72" s="7">
        <f>E74</f>
        <v>18798220</v>
      </c>
      <c r="F72" s="7">
        <f>F74</f>
        <v>18798220</v>
      </c>
      <c r="G72" s="24"/>
    </row>
    <row r="73" spans="1:7" ht="42" customHeight="1" hidden="1">
      <c r="A73" s="14"/>
      <c r="B73" s="14"/>
      <c r="C73" s="14"/>
      <c r="D73" s="40"/>
      <c r="E73" s="7"/>
      <c r="F73" s="7"/>
      <c r="G73" s="24"/>
    </row>
    <row r="74" spans="1:7" ht="25.5" customHeight="1">
      <c r="A74" s="14"/>
      <c r="B74" s="14"/>
      <c r="C74" s="14" t="s">
        <v>242</v>
      </c>
      <c r="D74" s="40" t="s">
        <v>243</v>
      </c>
      <c r="E74" s="7">
        <v>18798220</v>
      </c>
      <c r="F74" s="7">
        <v>18798220</v>
      </c>
      <c r="G74" s="24"/>
    </row>
    <row r="75" spans="1:7" ht="42" customHeight="1" hidden="1">
      <c r="A75" s="14"/>
      <c r="B75" s="14" t="s">
        <v>233</v>
      </c>
      <c r="C75" s="14"/>
      <c r="D75" s="40" t="s">
        <v>238</v>
      </c>
      <c r="E75" s="7"/>
      <c r="F75" s="7"/>
      <c r="G75" s="24"/>
    </row>
    <row r="76" spans="1:7" ht="85.5" customHeight="1" hidden="1">
      <c r="A76" s="14"/>
      <c r="B76" s="14"/>
      <c r="C76" s="14" t="s">
        <v>244</v>
      </c>
      <c r="D76" s="40" t="s">
        <v>245</v>
      </c>
      <c r="E76" s="7"/>
      <c r="F76" s="7"/>
      <c r="G76" s="24"/>
    </row>
    <row r="77" spans="1:7" ht="30.75" customHeight="1" hidden="1">
      <c r="A77" s="14"/>
      <c r="B77" s="14" t="s">
        <v>60</v>
      </c>
      <c r="C77" s="14"/>
      <c r="D77" s="40" t="s">
        <v>132</v>
      </c>
      <c r="E77" s="7"/>
      <c r="F77" s="7"/>
      <c r="G77" s="24"/>
    </row>
    <row r="78" spans="1:7" ht="30.75" customHeight="1" hidden="1">
      <c r="A78" s="14"/>
      <c r="B78" s="14"/>
      <c r="C78" s="14" t="s">
        <v>242</v>
      </c>
      <c r="D78" s="40" t="s">
        <v>243</v>
      </c>
      <c r="E78" s="7"/>
      <c r="F78" s="7"/>
      <c r="G78" s="24"/>
    </row>
    <row r="79" spans="1:13" ht="36" customHeight="1">
      <c r="A79" s="14"/>
      <c r="B79" s="14" t="s">
        <v>123</v>
      </c>
      <c r="C79" s="14"/>
      <c r="D79" s="5" t="s">
        <v>124</v>
      </c>
      <c r="E79" s="7">
        <f>E80</f>
        <v>5085707</v>
      </c>
      <c r="F79" s="7">
        <f>F80</f>
        <v>5085707</v>
      </c>
      <c r="G79" s="24"/>
      <c r="M79" s="1" t="s">
        <v>246</v>
      </c>
    </row>
    <row r="80" spans="1:7" ht="32.25" customHeight="1">
      <c r="A80" s="14"/>
      <c r="B80" s="14"/>
      <c r="C80" s="14" t="s">
        <v>242</v>
      </c>
      <c r="D80" s="40" t="s">
        <v>243</v>
      </c>
      <c r="E80" s="7">
        <v>5085707</v>
      </c>
      <c r="F80" s="7">
        <v>5085707</v>
      </c>
      <c r="G80" s="24"/>
    </row>
    <row r="81" spans="1:7" s="13" customFormat="1" ht="30" customHeight="1">
      <c r="A81" s="25" t="s">
        <v>43</v>
      </c>
      <c r="B81" s="25"/>
      <c r="C81" s="25"/>
      <c r="D81" s="19" t="s">
        <v>44</v>
      </c>
      <c r="E81" s="141">
        <f>E82+E85+E87+E89+E92+E96+E99</f>
        <v>416682</v>
      </c>
      <c r="F81" s="141">
        <f>F82+F85+F87+F89+F92+F96+F99</f>
        <v>540124</v>
      </c>
      <c r="G81" s="23">
        <f>F81/E81%</f>
        <v>129.62498980037535</v>
      </c>
    </row>
    <row r="82" spans="1:7" ht="24.75" customHeight="1">
      <c r="A82" s="14"/>
      <c r="B82" s="14" t="s">
        <v>90</v>
      </c>
      <c r="C82" s="14"/>
      <c r="D82" s="5" t="s">
        <v>135</v>
      </c>
      <c r="E82" s="7">
        <f>E83+E84</f>
        <v>0</v>
      </c>
      <c r="F82" s="7">
        <f>F83+F84</f>
        <v>169</v>
      </c>
      <c r="G82" s="24"/>
    </row>
    <row r="83" spans="1:7" ht="24.75" customHeight="1">
      <c r="A83" s="14"/>
      <c r="B83" s="14"/>
      <c r="C83" s="14" t="s">
        <v>141</v>
      </c>
      <c r="D83" s="40" t="s">
        <v>182</v>
      </c>
      <c r="E83" s="7"/>
      <c r="F83" s="7">
        <v>169</v>
      </c>
      <c r="G83" s="24"/>
    </row>
    <row r="84" spans="1:7" ht="39" customHeight="1" hidden="1">
      <c r="A84" s="14"/>
      <c r="B84" s="14"/>
      <c r="C84" s="14" t="s">
        <v>184</v>
      </c>
      <c r="D84" s="40" t="s">
        <v>312</v>
      </c>
      <c r="E84" s="7"/>
      <c r="F84" s="7"/>
      <c r="G84" s="24"/>
    </row>
    <row r="85" spans="1:7" ht="17.25" customHeight="1">
      <c r="A85" s="14"/>
      <c r="B85" s="14" t="s">
        <v>91</v>
      </c>
      <c r="C85" s="14"/>
      <c r="D85" s="5" t="s">
        <v>92</v>
      </c>
      <c r="E85" s="7">
        <f>E86</f>
        <v>0</v>
      </c>
      <c r="F85" s="7">
        <f>F86</f>
        <v>66</v>
      </c>
      <c r="G85" s="24"/>
    </row>
    <row r="86" spans="1:7" ht="17.25" customHeight="1">
      <c r="A86" s="14"/>
      <c r="B86" s="14"/>
      <c r="C86" s="14" t="s">
        <v>141</v>
      </c>
      <c r="D86" s="5" t="s">
        <v>182</v>
      </c>
      <c r="E86" s="7"/>
      <c r="F86" s="7">
        <v>66</v>
      </c>
      <c r="G86" s="24"/>
    </row>
    <row r="87" spans="1:7" ht="22.5" customHeight="1">
      <c r="A87" s="14"/>
      <c r="B87" s="14" t="s">
        <v>68</v>
      </c>
      <c r="C87" s="14"/>
      <c r="D87" s="5" t="s">
        <v>81</v>
      </c>
      <c r="E87" s="7">
        <f>E88</f>
        <v>0</v>
      </c>
      <c r="F87" s="7">
        <f>F88</f>
        <v>7604</v>
      </c>
      <c r="G87" s="24"/>
    </row>
    <row r="88" spans="1:7" ht="32.25" customHeight="1">
      <c r="A88" s="14"/>
      <c r="B88" s="14"/>
      <c r="C88" s="93" t="s">
        <v>247</v>
      </c>
      <c r="D88" s="40" t="s">
        <v>182</v>
      </c>
      <c r="E88" s="7"/>
      <c r="F88" s="7">
        <v>7604</v>
      </c>
      <c r="G88" s="24"/>
    </row>
    <row r="89" spans="1:7" ht="24" customHeight="1">
      <c r="A89" s="14"/>
      <c r="B89" s="14" t="s">
        <v>93</v>
      </c>
      <c r="C89" s="14"/>
      <c r="D89" s="5" t="s">
        <v>94</v>
      </c>
      <c r="E89" s="7">
        <f>E90+E91</f>
        <v>0</v>
      </c>
      <c r="F89" s="7">
        <f>F90+F91</f>
        <v>946</v>
      </c>
      <c r="G89" s="24"/>
    </row>
    <row r="90" spans="1:7" ht="27.75" customHeight="1">
      <c r="A90" s="14"/>
      <c r="B90" s="14"/>
      <c r="C90" s="93" t="s">
        <v>302</v>
      </c>
      <c r="D90" s="40" t="s">
        <v>182</v>
      </c>
      <c r="E90" s="7"/>
      <c r="F90" s="7">
        <v>946</v>
      </c>
      <c r="G90" s="24"/>
    </row>
    <row r="91" spans="1:7" ht="66.75" customHeight="1" hidden="1">
      <c r="A91" s="14"/>
      <c r="B91" s="14"/>
      <c r="C91" s="93" t="s">
        <v>275</v>
      </c>
      <c r="D91" s="40" t="s">
        <v>276</v>
      </c>
      <c r="E91" s="7"/>
      <c r="F91" s="7"/>
      <c r="G91" s="24"/>
    </row>
    <row r="92" spans="1:7" ht="23.25" customHeight="1">
      <c r="A92" s="14"/>
      <c r="B92" s="14" t="s">
        <v>69</v>
      </c>
      <c r="C92" s="14"/>
      <c r="D92" s="5" t="s">
        <v>82</v>
      </c>
      <c r="E92" s="7">
        <f>E93+E94+E95</f>
        <v>416478</v>
      </c>
      <c r="F92" s="7">
        <f>F93+F94+F95</f>
        <v>531135</v>
      </c>
      <c r="G92" s="24"/>
    </row>
    <row r="93" spans="1:7" ht="76.5" customHeight="1">
      <c r="A93" s="14"/>
      <c r="B93" s="14"/>
      <c r="C93" s="93" t="s">
        <v>384</v>
      </c>
      <c r="D93" s="40" t="s">
        <v>182</v>
      </c>
      <c r="E93" s="7">
        <v>416478</v>
      </c>
      <c r="F93" s="7">
        <v>522400</v>
      </c>
      <c r="G93" s="24"/>
    </row>
    <row r="94" spans="1:7" ht="31.5" customHeight="1">
      <c r="A94" s="14"/>
      <c r="B94" s="14"/>
      <c r="C94" s="14" t="s">
        <v>206</v>
      </c>
      <c r="D94" s="40" t="s">
        <v>274</v>
      </c>
      <c r="E94" s="7"/>
      <c r="F94" s="7">
        <v>8735</v>
      </c>
      <c r="G94" s="24"/>
    </row>
    <row r="95" spans="1:7" ht="28.5" customHeight="1" hidden="1">
      <c r="A95" s="14"/>
      <c r="B95" s="14"/>
      <c r="C95" s="93"/>
      <c r="D95" s="5"/>
      <c r="E95" s="7"/>
      <c r="F95" s="7"/>
      <c r="G95" s="24"/>
    </row>
    <row r="96" spans="1:7" ht="28.5" customHeight="1">
      <c r="A96" s="14"/>
      <c r="B96" s="14" t="s">
        <v>45</v>
      </c>
      <c r="C96" s="93"/>
      <c r="D96" s="5" t="s">
        <v>46</v>
      </c>
      <c r="E96" s="131">
        <f>E97+E98</f>
        <v>204</v>
      </c>
      <c r="F96" s="131">
        <f>F97+F98</f>
        <v>204</v>
      </c>
      <c r="G96" s="24"/>
    </row>
    <row r="97" spans="1:7" ht="83.25" customHeight="1" hidden="1">
      <c r="A97" s="14"/>
      <c r="B97" s="14"/>
      <c r="C97" s="14" t="s">
        <v>277</v>
      </c>
      <c r="D97" s="88" t="s">
        <v>313</v>
      </c>
      <c r="E97" s="7"/>
      <c r="F97" s="7"/>
      <c r="G97" s="24"/>
    </row>
    <row r="98" spans="1:7" ht="46.5" customHeight="1">
      <c r="A98" s="14"/>
      <c r="B98" s="14"/>
      <c r="C98" s="14" t="s">
        <v>184</v>
      </c>
      <c r="D98" s="40" t="s">
        <v>185</v>
      </c>
      <c r="E98" s="7">
        <v>204</v>
      </c>
      <c r="F98" s="7">
        <v>204</v>
      </c>
      <c r="G98" s="24"/>
    </row>
    <row r="99" spans="1:7" ht="27" customHeight="1" hidden="1">
      <c r="A99" s="14"/>
      <c r="B99" s="14" t="s">
        <v>142</v>
      </c>
      <c r="C99" s="14"/>
      <c r="D99" s="5" t="s">
        <v>167</v>
      </c>
      <c r="E99" s="7">
        <f>E101+E100</f>
        <v>0</v>
      </c>
      <c r="F99" s="7">
        <f>F101+F100</f>
        <v>0</v>
      </c>
      <c r="G99" s="24"/>
    </row>
    <row r="100" spans="1:7" ht="27" customHeight="1" hidden="1">
      <c r="A100" s="14"/>
      <c r="B100" s="14"/>
      <c r="C100" s="14" t="s">
        <v>206</v>
      </c>
      <c r="D100" s="40" t="s">
        <v>274</v>
      </c>
      <c r="E100" s="7"/>
      <c r="F100" s="7"/>
      <c r="G100" s="24"/>
    </row>
    <row r="101" spans="1:7" ht="36.75" customHeight="1" hidden="1">
      <c r="A101" s="14"/>
      <c r="B101" s="14"/>
      <c r="C101" s="93" t="s">
        <v>278</v>
      </c>
      <c r="D101" s="40" t="s">
        <v>279</v>
      </c>
      <c r="E101" s="7"/>
      <c r="F101" s="7"/>
      <c r="G101" s="24"/>
    </row>
    <row r="102" spans="1:7" s="13" customFormat="1" ht="22.5" customHeight="1">
      <c r="A102" s="25" t="s">
        <v>29</v>
      </c>
      <c r="B102" s="25"/>
      <c r="C102" s="25"/>
      <c r="D102" s="17" t="s">
        <v>30</v>
      </c>
      <c r="E102" s="18">
        <f>E103</f>
        <v>10720623</v>
      </c>
      <c r="F102" s="18">
        <f>F103</f>
        <v>10720147</v>
      </c>
      <c r="G102" s="23">
        <v>99.99</v>
      </c>
    </row>
    <row r="103" spans="1:7" ht="54.75" customHeight="1">
      <c r="A103" s="14"/>
      <c r="B103" s="14" t="s">
        <v>31</v>
      </c>
      <c r="C103" s="14"/>
      <c r="D103" s="5" t="s">
        <v>146</v>
      </c>
      <c r="E103" s="7">
        <f>E104</f>
        <v>10720623</v>
      </c>
      <c r="F103" s="7">
        <f>F104</f>
        <v>10720147</v>
      </c>
      <c r="G103" s="24"/>
    </row>
    <row r="104" spans="1:7" ht="70.5" customHeight="1">
      <c r="A104" s="14"/>
      <c r="B104" s="14"/>
      <c r="C104" s="93" t="s">
        <v>183</v>
      </c>
      <c r="D104" s="40" t="s">
        <v>174</v>
      </c>
      <c r="E104" s="7">
        <v>10720623</v>
      </c>
      <c r="F104" s="7">
        <v>10720147</v>
      </c>
      <c r="G104" s="24"/>
    </row>
    <row r="105" spans="1:7" s="13" customFormat="1" ht="21" customHeight="1">
      <c r="A105" s="25" t="s">
        <v>120</v>
      </c>
      <c r="B105" s="25"/>
      <c r="C105" s="25"/>
      <c r="D105" s="17" t="s">
        <v>121</v>
      </c>
      <c r="E105" s="18">
        <f>E106+E110+E114+E119</f>
        <v>689144</v>
      </c>
      <c r="F105" s="18">
        <f>F106+F110+F114+F119</f>
        <v>609677</v>
      </c>
      <c r="G105" s="23">
        <f>F105/E105%</f>
        <v>88.46873802862682</v>
      </c>
    </row>
    <row r="106" spans="1:7" ht="32.25" customHeight="1">
      <c r="A106" s="14"/>
      <c r="B106" s="14" t="s">
        <v>122</v>
      </c>
      <c r="C106" s="14"/>
      <c r="D106" s="5" t="s">
        <v>47</v>
      </c>
      <c r="E106" s="7">
        <f>E107+E108+E109</f>
        <v>250000</v>
      </c>
      <c r="F106" s="7">
        <f>F107+F108+F109</f>
        <v>90009</v>
      </c>
      <c r="G106" s="23"/>
    </row>
    <row r="107" spans="1:7" ht="28.5" customHeight="1">
      <c r="A107" s="14"/>
      <c r="B107" s="14"/>
      <c r="C107" s="93" t="s">
        <v>369</v>
      </c>
      <c r="D107" s="40" t="s">
        <v>182</v>
      </c>
      <c r="E107" s="7"/>
      <c r="F107" s="7">
        <v>1288</v>
      </c>
      <c r="G107" s="23"/>
    </row>
    <row r="108" spans="1:7" ht="43.5" customHeight="1" hidden="1">
      <c r="A108" s="14"/>
      <c r="B108" s="14"/>
      <c r="C108" s="93" t="s">
        <v>184</v>
      </c>
      <c r="D108" s="40" t="s">
        <v>185</v>
      </c>
      <c r="E108" s="7"/>
      <c r="F108" s="7"/>
      <c r="G108" s="23" t="e">
        <f>F108/E108%</f>
        <v>#DIV/0!</v>
      </c>
    </row>
    <row r="109" spans="1:7" ht="59.25" customHeight="1">
      <c r="A109" s="14"/>
      <c r="B109" s="14"/>
      <c r="C109" s="93" t="s">
        <v>186</v>
      </c>
      <c r="D109" s="40" t="s">
        <v>187</v>
      </c>
      <c r="E109" s="7">
        <v>250000</v>
      </c>
      <c r="F109" s="7">
        <v>88721</v>
      </c>
      <c r="G109" s="23"/>
    </row>
    <row r="110" spans="1:7" ht="18.75" customHeight="1">
      <c r="A110" s="14"/>
      <c r="B110" s="14" t="s">
        <v>134</v>
      </c>
      <c r="C110" s="14"/>
      <c r="D110" s="5" t="s">
        <v>48</v>
      </c>
      <c r="E110" s="7">
        <f>E111+E112+E113</f>
        <v>259882</v>
      </c>
      <c r="F110" s="7">
        <f>F111+F112+F113</f>
        <v>369017</v>
      </c>
      <c r="G110" s="23"/>
    </row>
    <row r="111" spans="1:7" ht="29.25" customHeight="1">
      <c r="A111" s="14"/>
      <c r="B111" s="14"/>
      <c r="C111" s="93" t="s">
        <v>269</v>
      </c>
      <c r="D111" s="40" t="s">
        <v>182</v>
      </c>
      <c r="E111" s="7"/>
      <c r="F111" s="7">
        <v>3764</v>
      </c>
      <c r="G111" s="23"/>
    </row>
    <row r="112" spans="1:7" ht="76.5" customHeight="1">
      <c r="A112" s="14"/>
      <c r="B112" s="14"/>
      <c r="C112" s="93" t="s">
        <v>183</v>
      </c>
      <c r="D112" s="40" t="s">
        <v>174</v>
      </c>
      <c r="E112" s="7">
        <v>9882</v>
      </c>
      <c r="F112" s="7">
        <v>9882</v>
      </c>
      <c r="G112" s="23"/>
    </row>
    <row r="113" spans="1:7" ht="65.25" customHeight="1">
      <c r="A113" s="14"/>
      <c r="B113" s="14"/>
      <c r="C113" s="93" t="s">
        <v>186</v>
      </c>
      <c r="D113" s="40" t="s">
        <v>187</v>
      </c>
      <c r="E113" s="7">
        <v>250000</v>
      </c>
      <c r="F113" s="7">
        <v>355371</v>
      </c>
      <c r="G113" s="23"/>
    </row>
    <row r="114" spans="1:7" ht="28.5" customHeight="1">
      <c r="A114" s="14"/>
      <c r="B114" s="14" t="s">
        <v>125</v>
      </c>
      <c r="C114" s="14"/>
      <c r="D114" s="5" t="s">
        <v>36</v>
      </c>
      <c r="E114" s="7">
        <f>E115+E116+E117+E118</f>
        <v>179262</v>
      </c>
      <c r="F114" s="7">
        <f>F115+F116+F117+F118</f>
        <v>150651</v>
      </c>
      <c r="G114" s="23"/>
    </row>
    <row r="115" spans="1:7" ht="27.75" customHeight="1">
      <c r="A115" s="26"/>
      <c r="B115" s="26"/>
      <c r="C115" s="95" t="s">
        <v>381</v>
      </c>
      <c r="D115" s="45" t="s">
        <v>182</v>
      </c>
      <c r="E115" s="29"/>
      <c r="F115" s="29">
        <v>1123</v>
      </c>
      <c r="G115" s="23"/>
    </row>
    <row r="116" spans="1:7" ht="93" customHeight="1">
      <c r="A116" s="26"/>
      <c r="B116" s="26"/>
      <c r="C116" s="95" t="s">
        <v>314</v>
      </c>
      <c r="D116" s="88" t="s">
        <v>308</v>
      </c>
      <c r="E116" s="29">
        <v>163411</v>
      </c>
      <c r="F116" s="29">
        <v>135172</v>
      </c>
      <c r="G116" s="23"/>
    </row>
    <row r="117" spans="1:7" ht="87" customHeight="1">
      <c r="A117" s="26"/>
      <c r="B117" s="26"/>
      <c r="C117" s="95" t="s">
        <v>280</v>
      </c>
      <c r="D117" s="88" t="s">
        <v>308</v>
      </c>
      <c r="E117" s="29">
        <v>8651</v>
      </c>
      <c r="F117" s="29">
        <v>7156</v>
      </c>
      <c r="G117" s="23"/>
    </row>
    <row r="118" spans="1:7" ht="44.25" customHeight="1">
      <c r="A118" s="14"/>
      <c r="B118" s="14"/>
      <c r="C118" s="93" t="s">
        <v>184</v>
      </c>
      <c r="D118" s="40" t="s">
        <v>185</v>
      </c>
      <c r="E118" s="7">
        <v>7200</v>
      </c>
      <c r="F118" s="7">
        <v>7200</v>
      </c>
      <c r="G118" s="23"/>
    </row>
    <row r="119" spans="1:7" s="75" customFormat="1" ht="40.5" customHeight="1" hidden="1">
      <c r="A119" s="73"/>
      <c r="B119" s="73" t="s">
        <v>160</v>
      </c>
      <c r="C119" s="73"/>
      <c r="D119" s="76" t="s">
        <v>168</v>
      </c>
      <c r="E119" s="74"/>
      <c r="F119" s="74"/>
      <c r="G119" s="23" t="e">
        <f aca="true" t="shared" si="0" ref="G119:G124">F119/E119%</f>
        <v>#DIV/0!</v>
      </c>
    </row>
    <row r="120" spans="1:7" s="75" customFormat="1" ht="27.75" customHeight="1" hidden="1">
      <c r="A120" s="73"/>
      <c r="B120" s="73"/>
      <c r="C120" s="96" t="s">
        <v>140</v>
      </c>
      <c r="D120" s="76" t="s">
        <v>182</v>
      </c>
      <c r="E120" s="74"/>
      <c r="F120" s="74"/>
      <c r="G120" s="23" t="e">
        <f t="shared" si="0"/>
        <v>#DIV/0!</v>
      </c>
    </row>
    <row r="121" spans="1:7" s="80" customFormat="1" ht="38.25" customHeight="1" hidden="1">
      <c r="A121" s="77" t="s">
        <v>33</v>
      </c>
      <c r="B121" s="77"/>
      <c r="C121" s="77"/>
      <c r="D121" s="78" t="s">
        <v>162</v>
      </c>
      <c r="E121" s="79"/>
      <c r="F121" s="79"/>
      <c r="G121" s="23" t="e">
        <f t="shared" si="0"/>
        <v>#DIV/0!</v>
      </c>
    </row>
    <row r="122" spans="1:7" ht="15.75" hidden="1">
      <c r="A122" s="26"/>
      <c r="B122" s="26" t="s">
        <v>163</v>
      </c>
      <c r="C122" s="26"/>
      <c r="D122" s="45" t="s">
        <v>164</v>
      </c>
      <c r="E122" s="29"/>
      <c r="F122" s="29"/>
      <c r="G122" s="23" t="e">
        <f t="shared" si="0"/>
        <v>#DIV/0!</v>
      </c>
    </row>
    <row r="123" spans="1:7" ht="67.5" customHeight="1" hidden="1">
      <c r="A123" s="26"/>
      <c r="B123" s="26"/>
      <c r="C123" s="95" t="s">
        <v>183</v>
      </c>
      <c r="D123" s="40" t="s">
        <v>174</v>
      </c>
      <c r="E123" s="29"/>
      <c r="F123" s="29"/>
      <c r="G123" s="23" t="e">
        <f t="shared" si="0"/>
        <v>#DIV/0!</v>
      </c>
    </row>
    <row r="124" spans="1:7" s="13" customFormat="1" ht="31.5">
      <c r="A124" s="25" t="s">
        <v>49</v>
      </c>
      <c r="B124" s="25"/>
      <c r="C124" s="25"/>
      <c r="D124" s="19" t="s">
        <v>50</v>
      </c>
      <c r="E124" s="18">
        <f>E125+E128+E130+E132+E136</f>
        <v>233203</v>
      </c>
      <c r="F124" s="18">
        <f>F125+F128+F130+F132+F136</f>
        <v>355775</v>
      </c>
      <c r="G124" s="23">
        <f t="shared" si="0"/>
        <v>152.5602157776701</v>
      </c>
    </row>
    <row r="125" spans="1:7" ht="33.75" customHeight="1">
      <c r="A125" s="14"/>
      <c r="B125" s="14" t="s">
        <v>71</v>
      </c>
      <c r="C125" s="14"/>
      <c r="D125" s="5" t="s">
        <v>83</v>
      </c>
      <c r="E125" s="7">
        <f>E126+E127</f>
        <v>225492</v>
      </c>
      <c r="F125" s="7">
        <f>F126+F127</f>
        <v>303074</v>
      </c>
      <c r="G125" s="24"/>
    </row>
    <row r="126" spans="1:7" ht="28.5" customHeight="1">
      <c r="A126" s="26"/>
      <c r="B126" s="26"/>
      <c r="C126" s="95" t="s">
        <v>385</v>
      </c>
      <c r="D126" s="45" t="s">
        <v>182</v>
      </c>
      <c r="E126" s="29">
        <v>17000</v>
      </c>
      <c r="F126" s="29">
        <v>97918</v>
      </c>
      <c r="G126" s="30"/>
    </row>
    <row r="127" spans="1:7" ht="69" customHeight="1">
      <c r="A127" s="26"/>
      <c r="B127" s="26"/>
      <c r="C127" s="95" t="s">
        <v>205</v>
      </c>
      <c r="D127" s="45" t="s">
        <v>386</v>
      </c>
      <c r="E127" s="29">
        <v>208492</v>
      </c>
      <c r="F127" s="29">
        <v>205156</v>
      </c>
      <c r="G127" s="30"/>
    </row>
    <row r="128" spans="1:7" ht="53.25" customHeight="1">
      <c r="A128" s="26"/>
      <c r="B128" s="26" t="s">
        <v>73</v>
      </c>
      <c r="C128" s="26"/>
      <c r="D128" s="28" t="s">
        <v>84</v>
      </c>
      <c r="E128" s="29">
        <f>E129</f>
        <v>7711</v>
      </c>
      <c r="F128" s="29">
        <f>F129</f>
        <v>26878</v>
      </c>
      <c r="G128" s="30"/>
    </row>
    <row r="129" spans="1:7" ht="46.5" customHeight="1">
      <c r="A129" s="26"/>
      <c r="B129" s="26"/>
      <c r="C129" s="95" t="s">
        <v>472</v>
      </c>
      <c r="D129" s="45" t="s">
        <v>182</v>
      </c>
      <c r="E129" s="29">
        <v>7711</v>
      </c>
      <c r="F129" s="29">
        <v>26878</v>
      </c>
      <c r="G129" s="30"/>
    </row>
    <row r="130" spans="1:7" ht="22.5" customHeight="1">
      <c r="A130" s="26"/>
      <c r="B130" s="14" t="s">
        <v>97</v>
      </c>
      <c r="C130" s="14"/>
      <c r="D130" s="5" t="s">
        <v>98</v>
      </c>
      <c r="E130" s="7">
        <f>E131</f>
        <v>0</v>
      </c>
      <c r="F130" s="7">
        <f>F131</f>
        <v>5762</v>
      </c>
      <c r="G130" s="24"/>
    </row>
    <row r="131" spans="1:7" ht="27.75" customHeight="1">
      <c r="A131" s="26"/>
      <c r="B131" s="14"/>
      <c r="C131" s="93" t="s">
        <v>387</v>
      </c>
      <c r="D131" s="40" t="s">
        <v>182</v>
      </c>
      <c r="E131" s="7"/>
      <c r="F131" s="7">
        <v>5762</v>
      </c>
      <c r="G131" s="24"/>
    </row>
    <row r="132" spans="1:7" ht="16.5" customHeight="1" hidden="1">
      <c r="A132" s="26"/>
      <c r="B132" s="14" t="s">
        <v>51</v>
      </c>
      <c r="C132" s="14"/>
      <c r="D132" s="5" t="s">
        <v>52</v>
      </c>
      <c r="E132" s="7"/>
      <c r="F132" s="7"/>
      <c r="G132" s="24"/>
    </row>
    <row r="133" spans="1:7" ht="42" customHeight="1" hidden="1">
      <c r="A133" s="26"/>
      <c r="B133" s="14"/>
      <c r="C133" s="93" t="s">
        <v>184</v>
      </c>
      <c r="D133" s="40" t="s">
        <v>185</v>
      </c>
      <c r="E133" s="7"/>
      <c r="F133" s="7"/>
      <c r="G133" s="24"/>
    </row>
    <row r="134" spans="1:7" ht="92.25" customHeight="1" hidden="1">
      <c r="A134" s="26"/>
      <c r="B134" s="14"/>
      <c r="C134" s="93" t="s">
        <v>188</v>
      </c>
      <c r="D134" s="40" t="s">
        <v>190</v>
      </c>
      <c r="E134" s="7"/>
      <c r="F134" s="7"/>
      <c r="G134" s="24"/>
    </row>
    <row r="135" spans="1:7" ht="94.5" customHeight="1" hidden="1">
      <c r="A135" s="26"/>
      <c r="B135" s="14"/>
      <c r="C135" s="93" t="s">
        <v>189</v>
      </c>
      <c r="D135" s="40" t="s">
        <v>190</v>
      </c>
      <c r="E135" s="7"/>
      <c r="F135" s="7"/>
      <c r="G135" s="24"/>
    </row>
    <row r="136" spans="1:7" ht="32.25" customHeight="1">
      <c r="A136" s="69"/>
      <c r="B136" s="14" t="s">
        <v>126</v>
      </c>
      <c r="C136" s="14"/>
      <c r="D136" s="5" t="s">
        <v>133</v>
      </c>
      <c r="E136" s="7">
        <f>E138</f>
        <v>0</v>
      </c>
      <c r="F136" s="7">
        <f>F138</f>
        <v>20061</v>
      </c>
      <c r="G136" s="24"/>
    </row>
    <row r="137" spans="1:7" ht="15" hidden="1">
      <c r="A137" s="69"/>
      <c r="B137" s="14"/>
      <c r="C137" s="14"/>
      <c r="D137" s="5"/>
      <c r="E137" s="7"/>
      <c r="F137" s="7"/>
      <c r="G137" s="24"/>
    </row>
    <row r="138" spans="1:7" ht="30">
      <c r="A138" s="14"/>
      <c r="B138" s="14"/>
      <c r="C138" s="93" t="s">
        <v>388</v>
      </c>
      <c r="D138" s="40" t="s">
        <v>182</v>
      </c>
      <c r="E138" s="7"/>
      <c r="F138" s="7">
        <v>20061</v>
      </c>
      <c r="G138" s="24"/>
    </row>
    <row r="139" spans="1:7" ht="31.5">
      <c r="A139" s="106" t="s">
        <v>303</v>
      </c>
      <c r="B139" s="106"/>
      <c r="C139" s="296"/>
      <c r="D139" s="109" t="s">
        <v>334</v>
      </c>
      <c r="E139" s="108">
        <f>E144+E140</f>
        <v>600676</v>
      </c>
      <c r="F139" s="108">
        <f>F144+F140+F145</f>
        <v>627433</v>
      </c>
      <c r="G139" s="23">
        <f>F139/E139%</f>
        <v>104.45448128441954</v>
      </c>
    </row>
    <row r="140" spans="1:7" s="75" customFormat="1" ht="35.25" customHeight="1">
      <c r="A140" s="85"/>
      <c r="B140" s="85" t="s">
        <v>341</v>
      </c>
      <c r="C140" s="94"/>
      <c r="D140" s="341" t="s">
        <v>342</v>
      </c>
      <c r="E140" s="86">
        <f>E141+E142</f>
        <v>100676</v>
      </c>
      <c r="F140" s="86">
        <f>F141+F142</f>
        <v>100676</v>
      </c>
      <c r="G140" s="86">
        <f>G141+G142</f>
        <v>0</v>
      </c>
    </row>
    <row r="141" spans="1:7" s="75" customFormat="1" ht="85.5" customHeight="1">
      <c r="A141" s="85"/>
      <c r="B141" s="85"/>
      <c r="C141" s="94" t="s">
        <v>389</v>
      </c>
      <c r="D141" s="88" t="s">
        <v>191</v>
      </c>
      <c r="E141" s="86">
        <v>80676</v>
      </c>
      <c r="F141" s="86">
        <v>80676</v>
      </c>
      <c r="G141" s="87"/>
    </row>
    <row r="142" spans="1:7" s="75" customFormat="1" ht="67.5" customHeight="1">
      <c r="A142" s="85"/>
      <c r="B142" s="85"/>
      <c r="C142" s="94" t="s">
        <v>270</v>
      </c>
      <c r="D142" s="40" t="s">
        <v>271</v>
      </c>
      <c r="E142" s="86">
        <v>20000</v>
      </c>
      <c r="F142" s="86">
        <v>20000</v>
      </c>
      <c r="G142" s="87"/>
    </row>
    <row r="143" spans="1:7" ht="53.25" customHeight="1">
      <c r="A143" s="14"/>
      <c r="B143" s="14" t="s">
        <v>304</v>
      </c>
      <c r="C143" s="47"/>
      <c r="D143" s="346" t="s">
        <v>390</v>
      </c>
      <c r="E143" s="7">
        <f>E144</f>
        <v>500000</v>
      </c>
      <c r="F143" s="7">
        <f>F144</f>
        <v>526756</v>
      </c>
      <c r="G143" s="23"/>
    </row>
    <row r="144" spans="1:7" ht="47.25" customHeight="1">
      <c r="A144" s="14"/>
      <c r="B144" s="14"/>
      <c r="C144" s="93" t="s">
        <v>383</v>
      </c>
      <c r="D144" s="40" t="s">
        <v>182</v>
      </c>
      <c r="E144" s="7">
        <v>500000</v>
      </c>
      <c r="F144" s="7">
        <v>526756</v>
      </c>
      <c r="G144" s="23"/>
    </row>
    <row r="145" spans="1:7" ht="47.25" customHeight="1">
      <c r="A145" s="14"/>
      <c r="B145" s="14" t="s">
        <v>350</v>
      </c>
      <c r="C145" s="93"/>
      <c r="D145" s="5" t="s">
        <v>46</v>
      </c>
      <c r="E145" s="7">
        <f>E146</f>
        <v>0</v>
      </c>
      <c r="F145" s="7">
        <f>F146</f>
        <v>1</v>
      </c>
      <c r="G145" s="23"/>
    </row>
    <row r="146" spans="1:7" ht="47.25" customHeight="1">
      <c r="A146" s="14"/>
      <c r="B146" s="14"/>
      <c r="C146" s="93" t="s">
        <v>141</v>
      </c>
      <c r="D146" s="40" t="s">
        <v>182</v>
      </c>
      <c r="E146" s="7"/>
      <c r="F146" s="7">
        <v>1</v>
      </c>
      <c r="G146" s="23"/>
    </row>
    <row r="147" spans="1:7" ht="30" customHeight="1">
      <c r="A147" s="106" t="s">
        <v>105</v>
      </c>
      <c r="B147" s="106"/>
      <c r="C147" s="296"/>
      <c r="D147" s="109" t="s">
        <v>204</v>
      </c>
      <c r="E147" s="108">
        <f>E148</f>
        <v>0</v>
      </c>
      <c r="F147" s="108">
        <f>F148</f>
        <v>6</v>
      </c>
      <c r="G147" s="23"/>
    </row>
    <row r="148" spans="1:7" ht="30" customHeight="1">
      <c r="A148" s="14"/>
      <c r="B148" s="14" t="s">
        <v>136</v>
      </c>
      <c r="C148" s="93"/>
      <c r="D148" s="5" t="s">
        <v>137</v>
      </c>
      <c r="E148" s="7">
        <f>E149</f>
        <v>0</v>
      </c>
      <c r="F148" s="7">
        <f>F149</f>
        <v>6</v>
      </c>
      <c r="G148" s="23"/>
    </row>
    <row r="149" spans="1:7" ht="19.5" customHeight="1">
      <c r="A149" s="14"/>
      <c r="B149" s="14"/>
      <c r="C149" s="93" t="s">
        <v>141</v>
      </c>
      <c r="D149" s="40" t="s">
        <v>182</v>
      </c>
      <c r="E149" s="7"/>
      <c r="F149" s="7">
        <v>6</v>
      </c>
      <c r="G149" s="23"/>
    </row>
    <row r="150" spans="1:7" ht="26.25" customHeight="1">
      <c r="A150" s="106" t="s">
        <v>106</v>
      </c>
      <c r="B150" s="106"/>
      <c r="C150" s="296"/>
      <c r="D150" s="109" t="s">
        <v>391</v>
      </c>
      <c r="E150" s="108">
        <f>E152</f>
        <v>1153570</v>
      </c>
      <c r="F150" s="108">
        <f>F152</f>
        <v>1771146</v>
      </c>
      <c r="G150" s="348">
        <f>F150/E150%</f>
        <v>153.5360662985341</v>
      </c>
    </row>
    <row r="151" spans="1:7" ht="96" customHeight="1">
      <c r="A151" s="14"/>
      <c r="B151" s="14" t="s">
        <v>200</v>
      </c>
      <c r="C151" s="1"/>
      <c r="D151" s="347" t="s">
        <v>201</v>
      </c>
      <c r="E151" s="7">
        <f>E152</f>
        <v>1153570</v>
      </c>
      <c r="F151" s="7">
        <f>F152</f>
        <v>1771146</v>
      </c>
      <c r="G151" s="23"/>
    </row>
    <row r="152" spans="1:7" ht="81" customHeight="1">
      <c r="A152" s="14"/>
      <c r="B152" s="14"/>
      <c r="C152" s="93" t="s">
        <v>305</v>
      </c>
      <c r="D152" s="88" t="s">
        <v>308</v>
      </c>
      <c r="E152" s="7">
        <v>1153570</v>
      </c>
      <c r="F152" s="7">
        <v>1771146</v>
      </c>
      <c r="G152" s="23"/>
    </row>
    <row r="153" spans="1:7" s="13" customFormat="1" ht="26.25" customHeight="1" thickBot="1">
      <c r="A153" s="372" t="s">
        <v>39</v>
      </c>
      <c r="B153" s="373"/>
      <c r="C153" s="373"/>
      <c r="D153" s="374"/>
      <c r="E153" s="71">
        <f>E4+E7+E10+E24+E29+E43+E52+E55+E71+E81+E102+E105+E124+E58+E121+E63+E139+E147+E150</f>
        <v>86267035</v>
      </c>
      <c r="F153" s="71">
        <f>F4+F7+F10+F24+F29+F43+F52+F55+F71+F81+F102+F105+F124+F58+F121+F63+F139+F147+F150</f>
        <v>81499993</v>
      </c>
      <c r="G153" s="72">
        <f>F153/E153%</f>
        <v>94.47408619062891</v>
      </c>
    </row>
    <row r="154" spans="1:7" ht="15">
      <c r="A154" s="31"/>
      <c r="B154" s="31"/>
      <c r="C154" s="31"/>
      <c r="D154" s="33"/>
      <c r="E154" s="34"/>
      <c r="F154" s="34"/>
      <c r="G154" s="35"/>
    </row>
  </sheetData>
  <sheetProtection/>
  <mergeCells count="3">
    <mergeCell ref="F1:G1"/>
    <mergeCell ref="A2:G2"/>
    <mergeCell ref="A153:D153"/>
  </mergeCells>
  <printOptions/>
  <pageMargins left="0.75" right="0.75" top="1" bottom="1" header="0.5" footer="0.5"/>
  <pageSetup fitToHeight="6" fitToWidth="1" horizontalDpi="600" verticalDpi="600" orientation="portrait" paperSize="9" scale="82" r:id="rId3"/>
  <headerFooter alignWithMargins="0">
    <oddFooter>&amp;CStrona &amp;P</oddFooter>
  </headerFooter>
  <rowBreaks count="3" manualBreakCount="3">
    <brk id="22" max="6" man="1"/>
    <brk id="39" max="6" man="1"/>
    <brk id="118" max="6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G35"/>
  <sheetViews>
    <sheetView zoomScale="75" zoomScaleNormal="75" zoomScalePageLayoutView="0" workbookViewId="0" topLeftCell="A1">
      <selection activeCell="P26" sqref="P26"/>
    </sheetView>
  </sheetViews>
  <sheetFormatPr defaultColWidth="9.00390625" defaultRowHeight="12.75"/>
  <cols>
    <col min="1" max="1" width="6.75390625" style="1" customWidth="1"/>
    <col min="2" max="2" width="10.125" style="1" customWidth="1"/>
    <col min="3" max="3" width="13.75390625" style="1" customWidth="1"/>
    <col min="4" max="4" width="38.875" style="1" customWidth="1"/>
    <col min="5" max="5" width="17.875" style="1" customWidth="1"/>
    <col min="6" max="6" width="17.75390625" style="1" customWidth="1"/>
    <col min="7" max="7" width="14.00390625" style="22" customWidth="1"/>
    <col min="8" max="16384" width="9.125" style="1" customWidth="1"/>
  </cols>
  <sheetData>
    <row r="1" spans="6:7" ht="23.25" customHeight="1">
      <c r="F1" s="385" t="s">
        <v>113</v>
      </c>
      <c r="G1" s="386"/>
    </row>
    <row r="2" spans="1:7" ht="71.25" customHeight="1" thickBot="1">
      <c r="A2" s="362" t="s">
        <v>431</v>
      </c>
      <c r="B2" s="362"/>
      <c r="C2" s="362"/>
      <c r="D2" s="362"/>
      <c r="E2" s="362"/>
      <c r="F2" s="362"/>
      <c r="G2" s="362"/>
    </row>
    <row r="3" spans="1:7" s="113" customFormat="1" ht="22.5" customHeight="1" thickBot="1">
      <c r="A3" s="245" t="s">
        <v>1</v>
      </c>
      <c r="B3" s="114" t="s">
        <v>2</v>
      </c>
      <c r="C3" s="114" t="s">
        <v>3</v>
      </c>
      <c r="D3" s="114" t="s">
        <v>4</v>
      </c>
      <c r="E3" s="114" t="s">
        <v>5</v>
      </c>
      <c r="F3" s="114" t="s">
        <v>6</v>
      </c>
      <c r="G3" s="115" t="s">
        <v>7</v>
      </c>
    </row>
    <row r="4" spans="1:7" ht="25.5" customHeight="1">
      <c r="A4" s="138" t="s">
        <v>23</v>
      </c>
      <c r="B4" s="138"/>
      <c r="C4" s="251"/>
      <c r="D4" s="142" t="s">
        <v>24</v>
      </c>
      <c r="E4" s="141">
        <f>E5+E14+E9+E27+E34+E31</f>
        <v>13160203</v>
      </c>
      <c r="F4" s="141">
        <f>F5+F9+F14+F27+F34+F31</f>
        <v>12240858</v>
      </c>
      <c r="G4" s="190">
        <f>F4/E4%</f>
        <v>93.01420350430764</v>
      </c>
    </row>
    <row r="5" spans="1:7" ht="15.75">
      <c r="A5" s="129"/>
      <c r="B5" s="129" t="s">
        <v>25</v>
      </c>
      <c r="C5" s="250"/>
      <c r="D5" s="209" t="s">
        <v>86</v>
      </c>
      <c r="E5" s="131">
        <f>E6+E7+E8</f>
        <v>216876</v>
      </c>
      <c r="F5" s="131">
        <f>F6+F7+F8</f>
        <v>216876</v>
      </c>
      <c r="G5" s="190">
        <f>F5/E5%</f>
        <v>99.99999999999999</v>
      </c>
    </row>
    <row r="6" spans="1:7" ht="30">
      <c r="A6" s="129"/>
      <c r="B6" s="129"/>
      <c r="C6" s="254" t="s">
        <v>260</v>
      </c>
      <c r="D6" s="130" t="s">
        <v>207</v>
      </c>
      <c r="E6" s="131">
        <v>168686</v>
      </c>
      <c r="F6" s="131">
        <v>168686</v>
      </c>
      <c r="G6" s="190"/>
    </row>
    <row r="7" spans="1:7" ht="15.75">
      <c r="A7" s="129"/>
      <c r="B7" s="129"/>
      <c r="C7" s="254" t="s">
        <v>220</v>
      </c>
      <c r="D7" s="130" t="s">
        <v>221</v>
      </c>
      <c r="E7" s="131">
        <v>15670</v>
      </c>
      <c r="F7" s="131">
        <v>15670</v>
      </c>
      <c r="G7" s="190"/>
    </row>
    <row r="8" spans="1:7" ht="21.75" customHeight="1">
      <c r="A8" s="129"/>
      <c r="B8" s="129"/>
      <c r="C8" s="254" t="s">
        <v>222</v>
      </c>
      <c r="D8" s="130" t="s">
        <v>210</v>
      </c>
      <c r="E8" s="131">
        <v>32520</v>
      </c>
      <c r="F8" s="131">
        <v>32520</v>
      </c>
      <c r="G8" s="190"/>
    </row>
    <row r="9" spans="1:7" ht="15.75">
      <c r="A9" s="129"/>
      <c r="B9" s="129" t="s">
        <v>87</v>
      </c>
      <c r="C9" s="250"/>
      <c r="D9" s="209" t="s">
        <v>88</v>
      </c>
      <c r="E9" s="131">
        <f>E10+E12+E13+E11</f>
        <v>597740</v>
      </c>
      <c r="F9" s="131">
        <f>F10+F12+F13+F11</f>
        <v>558851</v>
      </c>
      <c r="G9" s="190">
        <f>F9/E9%</f>
        <v>93.49399404423329</v>
      </c>
    </row>
    <row r="10" spans="1:7" ht="30">
      <c r="A10" s="129"/>
      <c r="B10" s="129"/>
      <c r="C10" s="250">
        <v>3030</v>
      </c>
      <c r="D10" s="130" t="s">
        <v>318</v>
      </c>
      <c r="E10" s="131">
        <v>541540</v>
      </c>
      <c r="F10" s="131">
        <v>509275</v>
      </c>
      <c r="G10" s="190"/>
    </row>
    <row r="11" spans="1:7" ht="15.75">
      <c r="A11" s="129"/>
      <c r="B11" s="129"/>
      <c r="C11" s="254" t="s">
        <v>222</v>
      </c>
      <c r="D11" s="130" t="s">
        <v>210</v>
      </c>
      <c r="E11" s="131">
        <v>90</v>
      </c>
      <c r="F11" s="131">
        <v>61</v>
      </c>
      <c r="G11" s="190"/>
    </row>
    <row r="12" spans="1:7" ht="15.75">
      <c r="A12" s="129"/>
      <c r="B12" s="129"/>
      <c r="C12" s="250">
        <v>4170</v>
      </c>
      <c r="D12" s="130" t="s">
        <v>159</v>
      </c>
      <c r="E12" s="131">
        <v>2210</v>
      </c>
      <c r="F12" s="131">
        <v>1800</v>
      </c>
      <c r="G12" s="190"/>
    </row>
    <row r="13" spans="1:7" ht="15.75">
      <c r="A13" s="129"/>
      <c r="B13" s="129"/>
      <c r="C13" s="255" t="s">
        <v>414</v>
      </c>
      <c r="D13" s="209" t="s">
        <v>211</v>
      </c>
      <c r="E13" s="131">
        <v>53900</v>
      </c>
      <c r="F13" s="131">
        <v>47715</v>
      </c>
      <c r="G13" s="190"/>
    </row>
    <row r="14" spans="1:7" ht="15.75">
      <c r="A14" s="129"/>
      <c r="B14" s="129" t="s">
        <v>65</v>
      </c>
      <c r="C14" s="250"/>
      <c r="D14" s="209" t="s">
        <v>78</v>
      </c>
      <c r="E14" s="131">
        <f>E15+E16+E17+E18+E19+E20+E21+E22+E23+E24+E25+E26</f>
        <v>10978007</v>
      </c>
      <c r="F14" s="131">
        <f>F15+F16+F17+F18+F19+F20+F21+F22+F23+F24+F25+F26</f>
        <v>10124361</v>
      </c>
      <c r="G14" s="190">
        <f>F14/E14%</f>
        <v>92.22403483619567</v>
      </c>
    </row>
    <row r="15" spans="1:7" ht="30">
      <c r="A15" s="129"/>
      <c r="B15" s="129"/>
      <c r="C15" s="250">
        <v>3020</v>
      </c>
      <c r="D15" s="130" t="s">
        <v>317</v>
      </c>
      <c r="E15" s="131">
        <v>8000</v>
      </c>
      <c r="F15" s="131">
        <v>6259</v>
      </c>
      <c r="G15" s="190"/>
    </row>
    <row r="16" spans="1:7" ht="15.75">
      <c r="A16" s="129"/>
      <c r="B16" s="129"/>
      <c r="C16" s="250">
        <v>3050</v>
      </c>
      <c r="D16" s="130" t="s">
        <v>319</v>
      </c>
      <c r="E16" s="131">
        <v>13176</v>
      </c>
      <c r="F16" s="131">
        <v>4392</v>
      </c>
      <c r="G16" s="190"/>
    </row>
    <row r="17" spans="1:7" ht="30">
      <c r="A17" s="129"/>
      <c r="B17" s="129"/>
      <c r="C17" s="254" t="s">
        <v>218</v>
      </c>
      <c r="D17" s="130" t="s">
        <v>207</v>
      </c>
      <c r="E17" s="131">
        <v>5765507</v>
      </c>
      <c r="F17" s="131">
        <v>5728779</v>
      </c>
      <c r="G17" s="190"/>
    </row>
    <row r="18" spans="1:7" ht="15.75">
      <c r="A18" s="129"/>
      <c r="B18" s="129"/>
      <c r="C18" s="254" t="s">
        <v>220</v>
      </c>
      <c r="D18" s="130" t="s">
        <v>221</v>
      </c>
      <c r="E18" s="131">
        <v>417300</v>
      </c>
      <c r="F18" s="131">
        <v>417284</v>
      </c>
      <c r="G18" s="190"/>
    </row>
    <row r="19" spans="1:7" ht="15.75">
      <c r="A19" s="129"/>
      <c r="B19" s="129"/>
      <c r="C19" s="254" t="s">
        <v>222</v>
      </c>
      <c r="D19" s="130" t="s">
        <v>210</v>
      </c>
      <c r="E19" s="131">
        <v>984420</v>
      </c>
      <c r="F19" s="131">
        <v>973687</v>
      </c>
      <c r="G19" s="190"/>
    </row>
    <row r="20" spans="1:7" ht="15.75">
      <c r="A20" s="129"/>
      <c r="B20" s="129"/>
      <c r="C20" s="250">
        <v>4170</v>
      </c>
      <c r="D20" s="130" t="s">
        <v>159</v>
      </c>
      <c r="E20" s="131">
        <v>28800</v>
      </c>
      <c r="F20" s="131">
        <v>28341</v>
      </c>
      <c r="G20" s="190"/>
    </row>
    <row r="21" spans="1:7" ht="47.25" customHeight="1">
      <c r="A21" s="129"/>
      <c r="B21" s="129"/>
      <c r="C21" s="255" t="s">
        <v>415</v>
      </c>
      <c r="D21" s="209" t="s">
        <v>211</v>
      </c>
      <c r="E21" s="131">
        <v>2575509</v>
      </c>
      <c r="F21" s="131">
        <v>2224759</v>
      </c>
      <c r="G21" s="190"/>
    </row>
    <row r="22" spans="1:7" ht="30" hidden="1">
      <c r="A22" s="129"/>
      <c r="B22" s="129"/>
      <c r="C22" s="255">
        <v>6050</v>
      </c>
      <c r="D22" s="130" t="s">
        <v>213</v>
      </c>
      <c r="E22" s="131"/>
      <c r="F22" s="131"/>
      <c r="G22" s="190"/>
    </row>
    <row r="23" spans="1:7" ht="30" hidden="1">
      <c r="A23" s="129"/>
      <c r="B23" s="129"/>
      <c r="C23" s="255">
        <v>6057</v>
      </c>
      <c r="D23" s="130" t="s">
        <v>213</v>
      </c>
      <c r="E23" s="131"/>
      <c r="F23" s="131"/>
      <c r="G23" s="190"/>
    </row>
    <row r="24" spans="1:7" ht="30" hidden="1">
      <c r="A24" s="129"/>
      <c r="B24" s="129"/>
      <c r="C24" s="255">
        <v>6059</v>
      </c>
      <c r="D24" s="130" t="s">
        <v>213</v>
      </c>
      <c r="E24" s="131"/>
      <c r="F24" s="131"/>
      <c r="G24" s="190"/>
    </row>
    <row r="25" spans="1:7" ht="30">
      <c r="A25" s="129"/>
      <c r="B25" s="129"/>
      <c r="C25" s="250">
        <v>6060</v>
      </c>
      <c r="D25" s="130" t="s">
        <v>214</v>
      </c>
      <c r="E25" s="131">
        <v>87100</v>
      </c>
      <c r="F25" s="131">
        <v>86221</v>
      </c>
      <c r="G25" s="190"/>
    </row>
    <row r="26" spans="1:7" ht="90">
      <c r="A26" s="129"/>
      <c r="B26" s="129"/>
      <c r="C26" s="250">
        <v>6617</v>
      </c>
      <c r="D26" s="130" t="s">
        <v>320</v>
      </c>
      <c r="E26" s="131">
        <v>1098195</v>
      </c>
      <c r="F26" s="131">
        <v>654639</v>
      </c>
      <c r="G26" s="190"/>
    </row>
    <row r="27" spans="1:7" ht="15.75">
      <c r="A27" s="129"/>
      <c r="B27" s="129" t="s">
        <v>27</v>
      </c>
      <c r="C27" s="250"/>
      <c r="D27" s="209" t="s">
        <v>28</v>
      </c>
      <c r="E27" s="131">
        <f>E28+E29+E30</f>
        <v>40430</v>
      </c>
      <c r="F27" s="131">
        <f>F28+F29+F30</f>
        <v>40429</v>
      </c>
      <c r="G27" s="190">
        <f>F27/E27%</f>
        <v>99.99752658916645</v>
      </c>
    </row>
    <row r="28" spans="1:7" ht="15.75">
      <c r="A28" s="129"/>
      <c r="B28" s="129"/>
      <c r="C28" s="254" t="s">
        <v>222</v>
      </c>
      <c r="D28" s="130" t="s">
        <v>210</v>
      </c>
      <c r="E28" s="131">
        <v>3614</v>
      </c>
      <c r="F28" s="131">
        <v>3614</v>
      </c>
      <c r="G28" s="190"/>
    </row>
    <row r="29" spans="1:7" ht="15.75">
      <c r="A29" s="129"/>
      <c r="B29" s="129"/>
      <c r="C29" s="250">
        <v>4170</v>
      </c>
      <c r="D29" s="130" t="s">
        <v>159</v>
      </c>
      <c r="E29" s="131">
        <v>26460</v>
      </c>
      <c r="F29" s="131">
        <v>26460</v>
      </c>
      <c r="G29" s="190"/>
    </row>
    <row r="30" spans="1:7" ht="15.75">
      <c r="A30" s="129"/>
      <c r="B30" s="129"/>
      <c r="C30" s="255" t="s">
        <v>416</v>
      </c>
      <c r="D30" s="209" t="s">
        <v>211</v>
      </c>
      <c r="E30" s="131">
        <v>10356</v>
      </c>
      <c r="F30" s="131">
        <v>10355</v>
      </c>
      <c r="G30" s="190"/>
    </row>
    <row r="31" spans="1:7" ht="30">
      <c r="A31" s="129"/>
      <c r="B31" s="129" t="s">
        <v>251</v>
      </c>
      <c r="C31" s="255"/>
      <c r="D31" s="130" t="s">
        <v>252</v>
      </c>
      <c r="E31" s="131">
        <f>E32+E33</f>
        <v>157150</v>
      </c>
      <c r="F31" s="131">
        <f>F32+F33</f>
        <v>153983</v>
      </c>
      <c r="G31" s="190">
        <f>F31/E31%</f>
        <v>97.9847279669106</v>
      </c>
    </row>
    <row r="32" spans="1:7" ht="15.75">
      <c r="A32" s="129"/>
      <c r="B32" s="129"/>
      <c r="C32" s="255">
        <v>4170</v>
      </c>
      <c r="D32" s="130" t="s">
        <v>159</v>
      </c>
      <c r="E32" s="131">
        <v>7450</v>
      </c>
      <c r="F32" s="131">
        <v>7450</v>
      </c>
      <c r="G32" s="190"/>
    </row>
    <row r="33" spans="1:7" ht="15.75">
      <c r="A33" s="129"/>
      <c r="B33" s="129"/>
      <c r="C33" s="255" t="s">
        <v>413</v>
      </c>
      <c r="D33" s="209" t="s">
        <v>211</v>
      </c>
      <c r="E33" s="131">
        <v>149700</v>
      </c>
      <c r="F33" s="131">
        <v>146533</v>
      </c>
      <c r="G33" s="190"/>
    </row>
    <row r="34" spans="1:7" s="113" customFormat="1" ht="27.75" customHeight="1">
      <c r="A34" s="129"/>
      <c r="B34" s="129" t="s">
        <v>89</v>
      </c>
      <c r="C34" s="250"/>
      <c r="D34" s="209" t="s">
        <v>46</v>
      </c>
      <c r="E34" s="131">
        <f>E35</f>
        <v>1170000</v>
      </c>
      <c r="F34" s="131">
        <f>F35</f>
        <v>1146358</v>
      </c>
      <c r="G34" s="190">
        <f>F34/E34%</f>
        <v>97.97931623931623</v>
      </c>
    </row>
    <row r="35" spans="1:7" ht="15.75">
      <c r="A35" s="129"/>
      <c r="B35" s="129"/>
      <c r="C35" s="255" t="s">
        <v>417</v>
      </c>
      <c r="D35" s="209" t="s">
        <v>211</v>
      </c>
      <c r="E35" s="131">
        <v>1170000</v>
      </c>
      <c r="F35" s="131">
        <v>1146358</v>
      </c>
      <c r="G35" s="208"/>
    </row>
  </sheetData>
  <sheetProtection/>
  <mergeCells count="2">
    <mergeCell ref="F1:G1"/>
    <mergeCell ref="A2:G2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H111"/>
  <sheetViews>
    <sheetView zoomScale="75" zoomScaleNormal="75" zoomScalePageLayoutView="0" workbookViewId="0" topLeftCell="A46">
      <selection activeCell="C107" sqref="C107"/>
    </sheetView>
  </sheetViews>
  <sheetFormatPr defaultColWidth="9.00390625" defaultRowHeight="12.75"/>
  <cols>
    <col min="1" max="1" width="7.875" style="1" customWidth="1"/>
    <col min="2" max="2" width="11.625" style="113" customWidth="1"/>
    <col min="3" max="3" width="14.125" style="260" customWidth="1"/>
    <col min="4" max="4" width="30.625" style="1" customWidth="1"/>
    <col min="5" max="5" width="20.625" style="1" customWidth="1"/>
    <col min="6" max="6" width="18.375" style="1" customWidth="1"/>
    <col min="7" max="7" width="15.125" style="22" customWidth="1"/>
    <col min="8" max="16384" width="9.125" style="1" customWidth="1"/>
  </cols>
  <sheetData>
    <row r="1" spans="5:8" ht="39" customHeight="1">
      <c r="E1" s="113"/>
      <c r="F1" s="385" t="s">
        <v>476</v>
      </c>
      <c r="G1" s="386"/>
      <c r="H1" s="111"/>
    </row>
    <row r="2" spans="1:8" ht="100.5" customHeight="1" thickBot="1">
      <c r="A2" s="362" t="s">
        <v>436</v>
      </c>
      <c r="B2" s="362"/>
      <c r="C2" s="362"/>
      <c r="D2" s="362"/>
      <c r="E2" s="362"/>
      <c r="F2" s="362"/>
      <c r="G2" s="362"/>
      <c r="H2" s="111"/>
    </row>
    <row r="3" spans="1:8" ht="16.5" thickBot="1">
      <c r="A3" s="2" t="s">
        <v>1</v>
      </c>
      <c r="B3" s="114" t="s">
        <v>2</v>
      </c>
      <c r="C3" s="261" t="s">
        <v>3</v>
      </c>
      <c r="D3" s="4" t="s">
        <v>4</v>
      </c>
      <c r="E3" s="304" t="s">
        <v>5</v>
      </c>
      <c r="F3" s="114" t="s">
        <v>6</v>
      </c>
      <c r="G3" s="115" t="s">
        <v>7</v>
      </c>
      <c r="H3" s="111"/>
    </row>
    <row r="4" spans="1:7" ht="25.5" customHeight="1">
      <c r="A4" s="138" t="s">
        <v>43</v>
      </c>
      <c r="B4" s="138"/>
      <c r="C4" s="251"/>
      <c r="D4" s="142" t="s">
        <v>44</v>
      </c>
      <c r="E4" s="141">
        <f>E5+E13+E21+E30+E36+E43+E52+E59+E61</f>
        <v>12562565</v>
      </c>
      <c r="F4" s="141">
        <f>F5+F13+F21+F30+F36+F43+F52+F59+F61</f>
        <v>12349284</v>
      </c>
      <c r="G4" s="190">
        <f>F4/E4%</f>
        <v>98.30224958040019</v>
      </c>
    </row>
    <row r="5" spans="1:7" ht="30">
      <c r="A5" s="129"/>
      <c r="B5" s="129" t="s">
        <v>90</v>
      </c>
      <c r="C5" s="250"/>
      <c r="D5" s="130" t="s">
        <v>135</v>
      </c>
      <c r="E5" s="131">
        <f>E6+E7+E8+E9+E10+E11+E12</f>
        <v>2941562</v>
      </c>
      <c r="F5" s="131">
        <f>F6+F7+F8+F9+F10+F11+F12</f>
        <v>2916049</v>
      </c>
      <c r="G5" s="190">
        <f>F5/E5%</f>
        <v>99.13267168939495</v>
      </c>
    </row>
    <row r="6" spans="1:7" ht="42.75">
      <c r="A6" s="129"/>
      <c r="B6" s="129"/>
      <c r="C6" s="250">
        <v>2540</v>
      </c>
      <c r="D6" s="283" t="s">
        <v>212</v>
      </c>
      <c r="E6" s="131">
        <v>1704070</v>
      </c>
      <c r="F6" s="131">
        <v>1682244</v>
      </c>
      <c r="G6" s="190"/>
    </row>
    <row r="7" spans="1:7" ht="28.5">
      <c r="A7" s="129"/>
      <c r="B7" s="129"/>
      <c r="C7" s="250">
        <v>3020</v>
      </c>
      <c r="D7" s="283" t="s">
        <v>317</v>
      </c>
      <c r="E7" s="131">
        <v>33552</v>
      </c>
      <c r="F7" s="131">
        <v>33552</v>
      </c>
      <c r="G7" s="190"/>
    </row>
    <row r="8" spans="1:7" ht="30">
      <c r="A8" s="129"/>
      <c r="B8" s="129"/>
      <c r="C8" s="250">
        <v>4010</v>
      </c>
      <c r="D8" s="130" t="s">
        <v>207</v>
      </c>
      <c r="E8" s="131">
        <v>808557</v>
      </c>
      <c r="F8" s="131">
        <v>807748</v>
      </c>
      <c r="G8" s="190"/>
    </row>
    <row r="9" spans="1:7" ht="30">
      <c r="A9" s="129"/>
      <c r="B9" s="129"/>
      <c r="C9" s="250">
        <v>4040</v>
      </c>
      <c r="D9" s="130" t="s">
        <v>221</v>
      </c>
      <c r="E9" s="131">
        <v>57490</v>
      </c>
      <c r="F9" s="131">
        <v>57489</v>
      </c>
      <c r="G9" s="190"/>
    </row>
    <row r="10" spans="1:7" ht="15.75">
      <c r="A10" s="129"/>
      <c r="B10" s="129"/>
      <c r="C10" s="255" t="s">
        <v>209</v>
      </c>
      <c r="D10" s="130" t="s">
        <v>210</v>
      </c>
      <c r="E10" s="131">
        <v>158774</v>
      </c>
      <c r="F10" s="131">
        <v>156698</v>
      </c>
      <c r="G10" s="190"/>
    </row>
    <row r="11" spans="1:7" ht="30">
      <c r="A11" s="129"/>
      <c r="B11" s="129"/>
      <c r="C11" s="255">
        <v>4170</v>
      </c>
      <c r="D11" s="130" t="s">
        <v>159</v>
      </c>
      <c r="E11" s="131">
        <v>2508</v>
      </c>
      <c r="F11" s="131">
        <v>2508</v>
      </c>
      <c r="G11" s="190"/>
    </row>
    <row r="12" spans="1:7" ht="15.75">
      <c r="A12" s="129"/>
      <c r="B12" s="129"/>
      <c r="C12" s="255" t="s">
        <v>420</v>
      </c>
      <c r="D12" s="130" t="s">
        <v>211</v>
      </c>
      <c r="E12" s="131">
        <v>176611</v>
      </c>
      <c r="F12" s="131">
        <v>175810</v>
      </c>
      <c r="G12" s="190"/>
    </row>
    <row r="13" spans="1:7" ht="15.75">
      <c r="A13" s="129"/>
      <c r="B13" s="129" t="s">
        <v>91</v>
      </c>
      <c r="C13" s="250"/>
      <c r="D13" s="130" t="s">
        <v>92</v>
      </c>
      <c r="E13" s="131">
        <f>E14+E15+E16+E17+E18+E19+E20</f>
        <v>2279719</v>
      </c>
      <c r="F13" s="131">
        <f>F14+F15+F16+F17+F18+F19+F20</f>
        <v>2255827</v>
      </c>
      <c r="G13" s="190">
        <f>F13/E13%</f>
        <v>98.95197609880867</v>
      </c>
    </row>
    <row r="14" spans="1:7" ht="25.5">
      <c r="A14" s="129"/>
      <c r="B14" s="129"/>
      <c r="C14" s="250">
        <v>2540</v>
      </c>
      <c r="D14" s="210" t="s">
        <v>212</v>
      </c>
      <c r="E14" s="131">
        <v>442891</v>
      </c>
      <c r="F14" s="131">
        <v>424164</v>
      </c>
      <c r="G14" s="190"/>
    </row>
    <row r="15" spans="1:7" ht="28.5">
      <c r="A15" s="129"/>
      <c r="B15" s="129"/>
      <c r="C15" s="250">
        <v>3020</v>
      </c>
      <c r="D15" s="283" t="s">
        <v>317</v>
      </c>
      <c r="E15" s="131">
        <v>23367</v>
      </c>
      <c r="F15" s="131">
        <v>23341</v>
      </c>
      <c r="G15" s="190"/>
    </row>
    <row r="16" spans="1:7" ht="30">
      <c r="A16" s="129"/>
      <c r="B16" s="129"/>
      <c r="C16" s="250">
        <v>4010</v>
      </c>
      <c r="D16" s="130" t="s">
        <v>207</v>
      </c>
      <c r="E16" s="131">
        <v>1238449</v>
      </c>
      <c r="F16" s="131">
        <v>1238434</v>
      </c>
      <c r="G16" s="190"/>
    </row>
    <row r="17" spans="1:7" ht="30">
      <c r="A17" s="129"/>
      <c r="B17" s="129"/>
      <c r="C17" s="250">
        <v>4040</v>
      </c>
      <c r="D17" s="130" t="s">
        <v>221</v>
      </c>
      <c r="E17" s="131">
        <v>92628</v>
      </c>
      <c r="F17" s="131">
        <v>92628</v>
      </c>
      <c r="G17" s="190"/>
    </row>
    <row r="18" spans="1:7" ht="15.75">
      <c r="A18" s="129"/>
      <c r="B18" s="129"/>
      <c r="C18" s="255" t="s">
        <v>222</v>
      </c>
      <c r="D18" s="130" t="s">
        <v>210</v>
      </c>
      <c r="E18" s="131">
        <v>235787</v>
      </c>
      <c r="F18" s="131">
        <v>231530</v>
      </c>
      <c r="G18" s="190"/>
    </row>
    <row r="19" spans="1:7" ht="30">
      <c r="A19" s="129"/>
      <c r="B19" s="129"/>
      <c r="C19" s="255">
        <v>4170</v>
      </c>
      <c r="D19" s="130" t="s">
        <v>159</v>
      </c>
      <c r="E19" s="131">
        <v>951</v>
      </c>
      <c r="F19" s="131">
        <v>951</v>
      </c>
      <c r="G19" s="190"/>
    </row>
    <row r="20" spans="1:7" ht="15.75">
      <c r="A20" s="129"/>
      <c r="B20" s="129"/>
      <c r="C20" s="255" t="s">
        <v>421</v>
      </c>
      <c r="D20" s="130" t="s">
        <v>211</v>
      </c>
      <c r="E20" s="131">
        <v>245646</v>
      </c>
      <c r="F20" s="131">
        <v>244779</v>
      </c>
      <c r="G20" s="190"/>
    </row>
    <row r="21" spans="1:7" ht="15.75">
      <c r="A21" s="129"/>
      <c r="B21" s="129" t="s">
        <v>68</v>
      </c>
      <c r="C21" s="250"/>
      <c r="D21" s="130" t="s">
        <v>81</v>
      </c>
      <c r="E21" s="131">
        <f>E22+E23+E24+E25+E26+E27+E28+E29</f>
        <v>789054</v>
      </c>
      <c r="F21" s="131">
        <f>F22+F23+F24+F25+F26+F27+F28+F29</f>
        <v>789054</v>
      </c>
      <c r="G21" s="190">
        <f>F21/E21%</f>
        <v>100</v>
      </c>
    </row>
    <row r="22" spans="1:7" ht="45" hidden="1">
      <c r="A22" s="129"/>
      <c r="B22" s="129"/>
      <c r="C22" s="250">
        <v>2540</v>
      </c>
      <c r="D22" s="130" t="s">
        <v>212</v>
      </c>
      <c r="E22" s="131"/>
      <c r="F22" s="131"/>
      <c r="G22" s="190" t="e">
        <f>F22/E22%</f>
        <v>#DIV/0!</v>
      </c>
    </row>
    <row r="23" spans="1:7" ht="28.5">
      <c r="A23" s="129"/>
      <c r="B23" s="129"/>
      <c r="C23" s="250">
        <v>3020</v>
      </c>
      <c r="D23" s="283" t="s">
        <v>317</v>
      </c>
      <c r="E23" s="131">
        <v>740</v>
      </c>
      <c r="F23" s="131">
        <v>740</v>
      </c>
      <c r="G23" s="190"/>
    </row>
    <row r="24" spans="1:7" ht="30">
      <c r="A24" s="129"/>
      <c r="B24" s="129"/>
      <c r="C24" s="250">
        <v>4010</v>
      </c>
      <c r="D24" s="130" t="s">
        <v>207</v>
      </c>
      <c r="E24" s="131">
        <v>530827</v>
      </c>
      <c r="F24" s="131">
        <v>530827</v>
      </c>
      <c r="G24" s="190"/>
    </row>
    <row r="25" spans="1:7" ht="30">
      <c r="A25" s="129"/>
      <c r="B25" s="129"/>
      <c r="C25" s="250">
        <v>4040</v>
      </c>
      <c r="D25" s="130" t="s">
        <v>221</v>
      </c>
      <c r="E25" s="131">
        <v>39233</v>
      </c>
      <c r="F25" s="131">
        <v>39233</v>
      </c>
      <c r="G25" s="190"/>
    </row>
    <row r="26" spans="1:7" ht="15.75">
      <c r="A26" s="129"/>
      <c r="B26" s="129"/>
      <c r="C26" s="255" t="s">
        <v>209</v>
      </c>
      <c r="D26" s="130" t="s">
        <v>210</v>
      </c>
      <c r="E26" s="131">
        <v>94686</v>
      </c>
      <c r="F26" s="131">
        <v>94686</v>
      </c>
      <c r="G26" s="190"/>
    </row>
    <row r="27" spans="1:7" ht="30">
      <c r="A27" s="129"/>
      <c r="B27" s="129"/>
      <c r="C27" s="255">
        <v>4170</v>
      </c>
      <c r="D27" s="130" t="s">
        <v>159</v>
      </c>
      <c r="E27" s="131">
        <v>3964</v>
      </c>
      <c r="F27" s="131">
        <v>3964</v>
      </c>
      <c r="G27" s="190"/>
    </row>
    <row r="28" spans="1:7" ht="15.75">
      <c r="A28" s="129"/>
      <c r="B28" s="129"/>
      <c r="C28" s="255" t="s">
        <v>420</v>
      </c>
      <c r="D28" s="130" t="s">
        <v>211</v>
      </c>
      <c r="E28" s="131">
        <v>119604</v>
      </c>
      <c r="F28" s="131">
        <v>119604</v>
      </c>
      <c r="G28" s="190"/>
    </row>
    <row r="29" spans="1:7" ht="30" hidden="1">
      <c r="A29" s="129"/>
      <c r="B29" s="129"/>
      <c r="C29" s="255">
        <v>6050</v>
      </c>
      <c r="D29" s="130" t="s">
        <v>213</v>
      </c>
      <c r="E29" s="131"/>
      <c r="F29" s="131"/>
      <c r="G29" s="190" t="e">
        <f>F29/E29%</f>
        <v>#DIV/0!</v>
      </c>
    </row>
    <row r="30" spans="1:7" ht="30">
      <c r="A30" s="129"/>
      <c r="B30" s="129" t="s">
        <v>193</v>
      </c>
      <c r="C30" s="250"/>
      <c r="D30" s="130" t="s">
        <v>194</v>
      </c>
      <c r="E30" s="131">
        <f>E31+E32+E33+E34+E35</f>
        <v>210329</v>
      </c>
      <c r="F30" s="131">
        <f>F31+F32+F33+F34+F35</f>
        <v>210329</v>
      </c>
      <c r="G30" s="190">
        <f>F30/E30%</f>
        <v>100</v>
      </c>
    </row>
    <row r="31" spans="1:7" ht="28.5">
      <c r="A31" s="129"/>
      <c r="B31" s="129"/>
      <c r="C31" s="250">
        <v>3020</v>
      </c>
      <c r="D31" s="283" t="s">
        <v>317</v>
      </c>
      <c r="E31" s="131">
        <v>7893</v>
      </c>
      <c r="F31" s="131">
        <v>7893</v>
      </c>
      <c r="G31" s="208"/>
    </row>
    <row r="32" spans="1:7" ht="30">
      <c r="A32" s="129"/>
      <c r="B32" s="129"/>
      <c r="C32" s="250">
        <v>4010</v>
      </c>
      <c r="D32" s="130" t="s">
        <v>207</v>
      </c>
      <c r="E32" s="131">
        <v>139555</v>
      </c>
      <c r="F32" s="131">
        <v>139555</v>
      </c>
      <c r="G32" s="208"/>
    </row>
    <row r="33" spans="1:7" ht="30">
      <c r="A33" s="129"/>
      <c r="B33" s="129"/>
      <c r="C33" s="250">
        <v>4040</v>
      </c>
      <c r="D33" s="130" t="s">
        <v>221</v>
      </c>
      <c r="E33" s="131">
        <v>12160</v>
      </c>
      <c r="F33" s="131">
        <v>12160</v>
      </c>
      <c r="G33" s="208"/>
    </row>
    <row r="34" spans="1:7" ht="15.75">
      <c r="A34" s="129"/>
      <c r="B34" s="129"/>
      <c r="C34" s="255" t="s">
        <v>209</v>
      </c>
      <c r="D34" s="130" t="s">
        <v>210</v>
      </c>
      <c r="E34" s="131">
        <v>26447</v>
      </c>
      <c r="F34" s="131">
        <v>26447</v>
      </c>
      <c r="G34" s="208"/>
    </row>
    <row r="35" spans="1:7" ht="15.75">
      <c r="A35" s="129"/>
      <c r="B35" s="129"/>
      <c r="C35" s="255" t="s">
        <v>422</v>
      </c>
      <c r="D35" s="130" t="s">
        <v>211</v>
      </c>
      <c r="E35" s="131">
        <v>24274</v>
      </c>
      <c r="F35" s="131">
        <v>24274</v>
      </c>
      <c r="G35" s="208"/>
    </row>
    <row r="36" spans="1:7" ht="15.75">
      <c r="A36" s="129"/>
      <c r="B36" s="129" t="s">
        <v>93</v>
      </c>
      <c r="C36" s="250"/>
      <c r="D36" s="130" t="s">
        <v>94</v>
      </c>
      <c r="E36" s="131">
        <f>E37+E38+E39+E40+E41+E42</f>
        <v>274078</v>
      </c>
      <c r="F36" s="131">
        <f>F37+F38+F39+F40+F41+F42</f>
        <v>274078</v>
      </c>
      <c r="G36" s="190">
        <f>F36/E36%</f>
        <v>99.99999999999999</v>
      </c>
    </row>
    <row r="37" spans="1:7" ht="28.5" hidden="1">
      <c r="A37" s="129"/>
      <c r="B37" s="129"/>
      <c r="C37" s="250">
        <v>3020</v>
      </c>
      <c r="D37" s="283" t="s">
        <v>317</v>
      </c>
      <c r="E37" s="131"/>
      <c r="F37" s="131"/>
      <c r="G37" s="208"/>
    </row>
    <row r="38" spans="1:7" ht="30">
      <c r="A38" s="129"/>
      <c r="B38" s="129"/>
      <c r="C38" s="250">
        <v>4010</v>
      </c>
      <c r="D38" s="130" t="s">
        <v>207</v>
      </c>
      <c r="E38" s="131">
        <v>182782</v>
      </c>
      <c r="F38" s="131">
        <v>182782</v>
      </c>
      <c r="G38" s="208"/>
    </row>
    <row r="39" spans="1:7" ht="30">
      <c r="A39" s="129"/>
      <c r="B39" s="129"/>
      <c r="C39" s="250">
        <v>4040</v>
      </c>
      <c r="D39" s="130" t="s">
        <v>221</v>
      </c>
      <c r="E39" s="131">
        <v>16394</v>
      </c>
      <c r="F39" s="131">
        <v>16394</v>
      </c>
      <c r="G39" s="208"/>
    </row>
    <row r="40" spans="1:7" ht="15.75">
      <c r="A40" s="129"/>
      <c r="B40" s="129"/>
      <c r="C40" s="255" t="s">
        <v>209</v>
      </c>
      <c r="D40" s="130" t="s">
        <v>210</v>
      </c>
      <c r="E40" s="131">
        <v>33645</v>
      </c>
      <c r="F40" s="131">
        <v>33645</v>
      </c>
      <c r="G40" s="208"/>
    </row>
    <row r="41" spans="1:7" ht="30">
      <c r="A41" s="129"/>
      <c r="B41" s="129"/>
      <c r="C41" s="255">
        <v>4170</v>
      </c>
      <c r="D41" s="130" t="s">
        <v>159</v>
      </c>
      <c r="E41" s="131">
        <v>2476</v>
      </c>
      <c r="F41" s="131">
        <v>2476</v>
      </c>
      <c r="G41" s="208"/>
    </row>
    <row r="42" spans="1:7" ht="15.75">
      <c r="A42" s="129"/>
      <c r="B42" s="129"/>
      <c r="C42" s="255" t="s">
        <v>435</v>
      </c>
      <c r="D42" s="130" t="s">
        <v>211</v>
      </c>
      <c r="E42" s="131">
        <v>38781</v>
      </c>
      <c r="F42" s="131">
        <v>38781</v>
      </c>
      <c r="G42" s="208"/>
    </row>
    <row r="43" spans="1:7" ht="15.75">
      <c r="A43" s="129"/>
      <c r="B43" s="129" t="s">
        <v>69</v>
      </c>
      <c r="C43" s="250"/>
      <c r="D43" s="130" t="s">
        <v>82</v>
      </c>
      <c r="E43" s="131">
        <f>E44+E45+E46+E47+E48+E49+E50+E51</f>
        <v>5285870</v>
      </c>
      <c r="F43" s="131">
        <f>F44+F45+F46+F47+F48+F49+F50+F51</f>
        <v>5279030</v>
      </c>
      <c r="G43" s="190">
        <f>F43/E43%</f>
        <v>99.87059840669559</v>
      </c>
    </row>
    <row r="44" spans="1:7" ht="28.5">
      <c r="A44" s="129"/>
      <c r="B44" s="129"/>
      <c r="C44" s="250">
        <v>3020</v>
      </c>
      <c r="D44" s="283" t="s">
        <v>317</v>
      </c>
      <c r="E44" s="131">
        <v>194343</v>
      </c>
      <c r="F44" s="131">
        <v>194343</v>
      </c>
      <c r="G44" s="208"/>
    </row>
    <row r="45" spans="1:7" ht="30">
      <c r="A45" s="129"/>
      <c r="B45" s="129"/>
      <c r="C45" s="250">
        <v>4010</v>
      </c>
      <c r="D45" s="130" t="s">
        <v>207</v>
      </c>
      <c r="E45" s="131">
        <v>3186191</v>
      </c>
      <c r="F45" s="131">
        <v>3186002</v>
      </c>
      <c r="G45" s="208"/>
    </row>
    <row r="46" spans="1:7" ht="30">
      <c r="A46" s="129"/>
      <c r="B46" s="129"/>
      <c r="C46" s="250">
        <v>4040</v>
      </c>
      <c r="D46" s="130" t="s">
        <v>221</v>
      </c>
      <c r="E46" s="131">
        <v>212827</v>
      </c>
      <c r="F46" s="131">
        <v>212827</v>
      </c>
      <c r="G46" s="208"/>
    </row>
    <row r="47" spans="1:7" ht="15.75">
      <c r="A47" s="129"/>
      <c r="B47" s="129"/>
      <c r="C47" s="255" t="s">
        <v>209</v>
      </c>
      <c r="D47" s="130" t="s">
        <v>210</v>
      </c>
      <c r="E47" s="131">
        <v>630202</v>
      </c>
      <c r="F47" s="131">
        <v>629726</v>
      </c>
      <c r="G47" s="208"/>
    </row>
    <row r="48" spans="1:7" ht="30">
      <c r="A48" s="129"/>
      <c r="B48" s="129"/>
      <c r="C48" s="255">
        <v>4170</v>
      </c>
      <c r="D48" s="130" t="s">
        <v>159</v>
      </c>
      <c r="E48" s="131">
        <v>14000</v>
      </c>
      <c r="F48" s="131">
        <v>14000</v>
      </c>
      <c r="G48" s="208"/>
    </row>
    <row r="49" spans="1:7" ht="15.75">
      <c r="A49" s="129"/>
      <c r="B49" s="129"/>
      <c r="C49" s="255" t="s">
        <v>413</v>
      </c>
      <c r="D49" s="130" t="s">
        <v>211</v>
      </c>
      <c r="E49" s="131">
        <v>1048307</v>
      </c>
      <c r="F49" s="131">
        <v>1042132</v>
      </c>
      <c r="G49" s="208"/>
    </row>
    <row r="50" spans="1:7" ht="30" hidden="1">
      <c r="A50" s="129"/>
      <c r="B50" s="129"/>
      <c r="C50" s="250">
        <v>6050</v>
      </c>
      <c r="D50" s="130" t="s">
        <v>213</v>
      </c>
      <c r="E50" s="131"/>
      <c r="F50" s="131">
        <v>0</v>
      </c>
      <c r="G50" s="208"/>
    </row>
    <row r="51" spans="1:7" ht="45" hidden="1">
      <c r="A51" s="129"/>
      <c r="B51" s="129"/>
      <c r="C51" s="250">
        <v>6060</v>
      </c>
      <c r="D51" s="130" t="s">
        <v>214</v>
      </c>
      <c r="E51" s="131"/>
      <c r="F51" s="131"/>
      <c r="G51" s="208"/>
    </row>
    <row r="52" spans="1:7" ht="15.75">
      <c r="A52" s="129"/>
      <c r="B52" s="129" t="s">
        <v>95</v>
      </c>
      <c r="C52" s="250"/>
      <c r="D52" s="130" t="s">
        <v>96</v>
      </c>
      <c r="E52" s="131">
        <f>E53+E54+E55+E56+E57+E58</f>
        <v>585250</v>
      </c>
      <c r="F52" s="131">
        <f>F53+F54+F55+F56+F57+F58</f>
        <v>561981</v>
      </c>
      <c r="G52" s="190">
        <f>F52/E52%</f>
        <v>96.02409226826143</v>
      </c>
    </row>
    <row r="53" spans="1:7" ht="28.5">
      <c r="A53" s="129"/>
      <c r="B53" s="129"/>
      <c r="C53" s="250">
        <v>3020</v>
      </c>
      <c r="D53" s="283" t="s">
        <v>317</v>
      </c>
      <c r="E53" s="131">
        <v>1644</v>
      </c>
      <c r="F53" s="131">
        <v>1644</v>
      </c>
      <c r="G53" s="208"/>
    </row>
    <row r="54" spans="1:7" ht="28.5">
      <c r="A54" s="129"/>
      <c r="B54" s="129"/>
      <c r="C54" s="250">
        <v>4010</v>
      </c>
      <c r="D54" s="283" t="s">
        <v>207</v>
      </c>
      <c r="E54" s="131">
        <v>385176</v>
      </c>
      <c r="F54" s="131">
        <v>368039</v>
      </c>
      <c r="G54" s="208"/>
    </row>
    <row r="55" spans="1:7" ht="28.5">
      <c r="A55" s="129"/>
      <c r="B55" s="129"/>
      <c r="C55" s="250">
        <v>4040</v>
      </c>
      <c r="D55" s="283" t="s">
        <v>221</v>
      </c>
      <c r="E55" s="131">
        <v>26640</v>
      </c>
      <c r="F55" s="131">
        <v>26640</v>
      </c>
      <c r="G55" s="208"/>
    </row>
    <row r="56" spans="1:7" ht="15.75">
      <c r="A56" s="129"/>
      <c r="B56" s="129"/>
      <c r="C56" s="255" t="s">
        <v>209</v>
      </c>
      <c r="D56" s="283" t="s">
        <v>210</v>
      </c>
      <c r="E56" s="131">
        <v>71163</v>
      </c>
      <c r="F56" s="131">
        <v>66338</v>
      </c>
      <c r="G56" s="208"/>
    </row>
    <row r="57" spans="1:7" ht="15.75">
      <c r="A57" s="129"/>
      <c r="B57" s="129"/>
      <c r="C57" s="255">
        <v>4170</v>
      </c>
      <c r="D57" s="283" t="s">
        <v>159</v>
      </c>
      <c r="E57" s="131">
        <v>572</v>
      </c>
      <c r="F57" s="131">
        <v>572</v>
      </c>
      <c r="G57" s="208"/>
    </row>
    <row r="58" spans="1:7" ht="15.75">
      <c r="A58" s="129"/>
      <c r="B58" s="129"/>
      <c r="C58" s="255" t="s">
        <v>422</v>
      </c>
      <c r="D58" s="283" t="s">
        <v>211</v>
      </c>
      <c r="E58" s="131">
        <v>100055</v>
      </c>
      <c r="F58" s="131">
        <v>98748</v>
      </c>
      <c r="G58" s="208"/>
    </row>
    <row r="59" spans="1:7" ht="28.5">
      <c r="A59" s="129"/>
      <c r="B59" s="129" t="s">
        <v>195</v>
      </c>
      <c r="C59" s="250"/>
      <c r="D59" s="283" t="s">
        <v>196</v>
      </c>
      <c r="E59" s="131">
        <f>E60</f>
        <v>33770</v>
      </c>
      <c r="F59" s="131">
        <f>F60</f>
        <v>33767</v>
      </c>
      <c r="G59" s="190">
        <f>F59/E59%</f>
        <v>99.9911163754812</v>
      </c>
    </row>
    <row r="60" spans="1:7" ht="15.75">
      <c r="A60" s="129"/>
      <c r="B60" s="129"/>
      <c r="C60" s="255">
        <v>4300</v>
      </c>
      <c r="D60" s="283" t="s">
        <v>211</v>
      </c>
      <c r="E60" s="131">
        <v>33770</v>
      </c>
      <c r="F60" s="131">
        <v>33767</v>
      </c>
      <c r="G60" s="208"/>
    </row>
    <row r="61" spans="1:7" ht="15.75">
      <c r="A61" s="129"/>
      <c r="B61" s="129" t="s">
        <v>45</v>
      </c>
      <c r="C61" s="250"/>
      <c r="D61" s="283" t="s">
        <v>46</v>
      </c>
      <c r="E61" s="131">
        <f>E62+E63+E64+E65+E66+E67+E68</f>
        <v>162933</v>
      </c>
      <c r="F61" s="131">
        <f>F62+F63+F64+F65+F66+F67+F68</f>
        <v>29169</v>
      </c>
      <c r="G61" s="190">
        <f>F61/E61%</f>
        <v>17.902450700594724</v>
      </c>
    </row>
    <row r="62" spans="1:7" ht="28.5" hidden="1">
      <c r="A62" s="129"/>
      <c r="B62" s="129"/>
      <c r="C62" s="250" t="s">
        <v>432</v>
      </c>
      <c r="D62" s="283" t="s">
        <v>207</v>
      </c>
      <c r="E62" s="131"/>
      <c r="F62" s="131"/>
      <c r="G62" s="208"/>
    </row>
    <row r="63" spans="1:7" ht="15.75" hidden="1">
      <c r="A63" s="129"/>
      <c r="B63" s="129"/>
      <c r="C63" s="250">
        <v>4109</v>
      </c>
      <c r="D63" s="283" t="s">
        <v>210</v>
      </c>
      <c r="E63" s="131"/>
      <c r="F63" s="131"/>
      <c r="G63" s="208"/>
    </row>
    <row r="64" spans="1:7" ht="25.5" hidden="1">
      <c r="A64" s="129"/>
      <c r="B64" s="129"/>
      <c r="C64" s="255" t="s">
        <v>433</v>
      </c>
      <c r="D64" s="283" t="s">
        <v>210</v>
      </c>
      <c r="E64" s="131"/>
      <c r="F64" s="131"/>
      <c r="G64" s="208"/>
    </row>
    <row r="65" spans="1:7" ht="15.75">
      <c r="A65" s="129"/>
      <c r="B65" s="129"/>
      <c r="C65" s="255">
        <v>4170</v>
      </c>
      <c r="D65" s="283" t="s">
        <v>159</v>
      </c>
      <c r="E65" s="131">
        <v>300</v>
      </c>
      <c r="F65" s="131">
        <v>300</v>
      </c>
      <c r="G65" s="208"/>
    </row>
    <row r="66" spans="1:7" ht="15.75" hidden="1">
      <c r="A66" s="129"/>
      <c r="B66" s="129"/>
      <c r="C66" s="255" t="s">
        <v>434</v>
      </c>
      <c r="D66" s="283" t="s">
        <v>159</v>
      </c>
      <c r="E66" s="131"/>
      <c r="F66" s="131"/>
      <c r="G66" s="208"/>
    </row>
    <row r="67" spans="1:7" ht="15.75">
      <c r="A67" s="129"/>
      <c r="B67" s="129"/>
      <c r="C67" s="255" t="s">
        <v>370</v>
      </c>
      <c r="D67" s="283" t="s">
        <v>211</v>
      </c>
      <c r="E67" s="131">
        <v>162633</v>
      </c>
      <c r="F67" s="131">
        <v>28869</v>
      </c>
      <c r="G67" s="208"/>
    </row>
    <row r="68" spans="1:7" ht="15.75" hidden="1">
      <c r="A68" s="129"/>
      <c r="B68" s="129"/>
      <c r="C68" s="255"/>
      <c r="D68" s="130"/>
      <c r="E68" s="131"/>
      <c r="F68" s="131"/>
      <c r="G68" s="208"/>
    </row>
    <row r="69" spans="1:7" ht="31.5">
      <c r="A69" s="138" t="s">
        <v>49</v>
      </c>
      <c r="B69" s="138"/>
      <c r="C69" s="251"/>
      <c r="D69" s="142" t="s">
        <v>50</v>
      </c>
      <c r="E69" s="141">
        <f>E70+E80+E87+E96+E98+E109+E106</f>
        <v>8814448</v>
      </c>
      <c r="F69" s="141">
        <f>F70+F80+F87+F96+F98+F106+F109</f>
        <v>8655643</v>
      </c>
      <c r="G69" s="190">
        <f>F69/E69%</f>
        <v>98.19835569964224</v>
      </c>
    </row>
    <row r="70" spans="1:7" ht="30">
      <c r="A70" s="47"/>
      <c r="B70" s="213" t="s">
        <v>71</v>
      </c>
      <c r="C70" s="298"/>
      <c r="D70" s="212" t="s">
        <v>83</v>
      </c>
      <c r="E70" s="214">
        <f>E71+E72+E73+E74+E75+E76+E77+E78+E79</f>
        <v>4056665</v>
      </c>
      <c r="F70" s="214">
        <f>F71+F72+F73+F74+F75+F76+F77+F78+F79</f>
        <v>4003804</v>
      </c>
      <c r="G70" s="190">
        <f>F70/E70%</f>
        <v>98.69693455091806</v>
      </c>
    </row>
    <row r="71" spans="1:7" ht="45">
      <c r="A71" s="129"/>
      <c r="B71" s="129"/>
      <c r="C71" s="250">
        <v>2540</v>
      </c>
      <c r="D71" s="130" t="s">
        <v>212</v>
      </c>
      <c r="E71" s="131">
        <v>2972301</v>
      </c>
      <c r="F71" s="131">
        <v>2958405</v>
      </c>
      <c r="G71" s="208"/>
    </row>
    <row r="72" spans="1:7" ht="28.5">
      <c r="A72" s="129"/>
      <c r="B72" s="129"/>
      <c r="C72" s="250">
        <v>3020</v>
      </c>
      <c r="D72" s="283" t="s">
        <v>317</v>
      </c>
      <c r="E72" s="131">
        <v>1018</v>
      </c>
      <c r="F72" s="131">
        <v>1018</v>
      </c>
      <c r="G72" s="208"/>
    </row>
    <row r="73" spans="1:7" ht="30">
      <c r="A73" s="129"/>
      <c r="B73" s="129"/>
      <c r="C73" s="250">
        <v>4010</v>
      </c>
      <c r="D73" s="212" t="s">
        <v>207</v>
      </c>
      <c r="E73" s="131">
        <v>362204</v>
      </c>
      <c r="F73" s="131">
        <v>359379</v>
      </c>
      <c r="G73" s="208"/>
    </row>
    <row r="74" spans="1:7" ht="30">
      <c r="A74" s="129"/>
      <c r="B74" s="129"/>
      <c r="C74" s="250">
        <v>4040</v>
      </c>
      <c r="D74" s="130" t="s">
        <v>221</v>
      </c>
      <c r="E74" s="131">
        <v>26716</v>
      </c>
      <c r="F74" s="131">
        <v>26716</v>
      </c>
      <c r="G74" s="208"/>
    </row>
    <row r="75" spans="1:7" ht="15.75">
      <c r="A75" s="129"/>
      <c r="B75" s="129"/>
      <c r="C75" s="255" t="s">
        <v>209</v>
      </c>
      <c r="D75" s="130" t="s">
        <v>210</v>
      </c>
      <c r="E75" s="131">
        <v>71834</v>
      </c>
      <c r="F75" s="131">
        <v>67235</v>
      </c>
      <c r="G75" s="208"/>
    </row>
    <row r="76" spans="1:7" ht="30">
      <c r="A76" s="129"/>
      <c r="B76" s="129"/>
      <c r="C76" s="255">
        <v>4170</v>
      </c>
      <c r="D76" s="130" t="s">
        <v>159</v>
      </c>
      <c r="E76" s="131">
        <v>270</v>
      </c>
      <c r="F76" s="131">
        <v>270</v>
      </c>
      <c r="G76" s="208"/>
    </row>
    <row r="77" spans="1:7" ht="15.75">
      <c r="A77" s="129"/>
      <c r="B77" s="129"/>
      <c r="C77" s="255" t="s">
        <v>413</v>
      </c>
      <c r="D77" s="130" t="s">
        <v>211</v>
      </c>
      <c r="E77" s="131">
        <v>162122</v>
      </c>
      <c r="F77" s="131">
        <v>156945</v>
      </c>
      <c r="G77" s="208"/>
    </row>
    <row r="78" spans="1:7" ht="30">
      <c r="A78" s="129"/>
      <c r="B78" s="129"/>
      <c r="C78" s="255">
        <v>6050</v>
      </c>
      <c r="D78" s="130" t="s">
        <v>213</v>
      </c>
      <c r="E78" s="131">
        <v>440000</v>
      </c>
      <c r="F78" s="131">
        <v>420876</v>
      </c>
      <c r="G78" s="208"/>
    </row>
    <row r="79" spans="1:7" ht="45" customHeight="1">
      <c r="A79" s="129"/>
      <c r="B79" s="129"/>
      <c r="C79" s="255">
        <v>6060</v>
      </c>
      <c r="D79" s="130" t="s">
        <v>214</v>
      </c>
      <c r="E79" s="131">
        <v>20200</v>
      </c>
      <c r="F79" s="131">
        <v>12960</v>
      </c>
      <c r="G79" s="208"/>
    </row>
    <row r="80" spans="1:7" ht="45">
      <c r="A80" s="47"/>
      <c r="B80" s="213" t="s">
        <v>73</v>
      </c>
      <c r="C80" s="298"/>
      <c r="D80" s="212" t="s">
        <v>84</v>
      </c>
      <c r="E80" s="214">
        <f>E81+E82+E83+E84+E85+E86</f>
        <v>1870525</v>
      </c>
      <c r="F80" s="214">
        <f>F81+F82+F83+F84+F85+F86</f>
        <v>1812276</v>
      </c>
      <c r="G80" s="190">
        <f>F80/E80%</f>
        <v>96.88595447802088</v>
      </c>
    </row>
    <row r="81" spans="1:7" ht="28.5">
      <c r="A81" s="129"/>
      <c r="B81" s="129"/>
      <c r="C81" s="250">
        <v>3020</v>
      </c>
      <c r="D81" s="283" t="s">
        <v>317</v>
      </c>
      <c r="E81" s="131">
        <v>1396</v>
      </c>
      <c r="F81" s="131">
        <v>1396</v>
      </c>
      <c r="G81" s="208"/>
    </row>
    <row r="82" spans="1:7" ht="30">
      <c r="A82" s="129"/>
      <c r="B82" s="129"/>
      <c r="C82" s="250">
        <v>4010</v>
      </c>
      <c r="D82" s="212" t="s">
        <v>207</v>
      </c>
      <c r="E82" s="131">
        <v>1271550</v>
      </c>
      <c r="F82" s="131">
        <v>1232407</v>
      </c>
      <c r="G82" s="208"/>
    </row>
    <row r="83" spans="1:7" ht="30">
      <c r="A83" s="129"/>
      <c r="B83" s="129"/>
      <c r="C83" s="250">
        <v>4040</v>
      </c>
      <c r="D83" s="130" t="s">
        <v>221</v>
      </c>
      <c r="E83" s="131">
        <v>95448</v>
      </c>
      <c r="F83" s="131">
        <v>95448</v>
      </c>
      <c r="G83" s="208"/>
    </row>
    <row r="84" spans="1:7" ht="27" customHeight="1">
      <c r="A84" s="129"/>
      <c r="B84" s="129"/>
      <c r="C84" s="255" t="s">
        <v>209</v>
      </c>
      <c r="D84" s="130" t="s">
        <v>210</v>
      </c>
      <c r="E84" s="131">
        <v>234262</v>
      </c>
      <c r="F84" s="131">
        <v>226843</v>
      </c>
      <c r="G84" s="208"/>
    </row>
    <row r="85" spans="1:7" ht="30">
      <c r="A85" s="129"/>
      <c r="B85" s="129"/>
      <c r="C85" s="255">
        <v>4170</v>
      </c>
      <c r="D85" s="130" t="s">
        <v>159</v>
      </c>
      <c r="E85" s="131">
        <v>17430</v>
      </c>
      <c r="F85" s="131">
        <v>17430</v>
      </c>
      <c r="G85" s="208"/>
    </row>
    <row r="86" spans="1:7" ht="15.75">
      <c r="A86" s="129"/>
      <c r="B86" s="129"/>
      <c r="C86" s="255" t="s">
        <v>414</v>
      </c>
      <c r="D86" s="130" t="s">
        <v>211</v>
      </c>
      <c r="E86" s="131">
        <v>250439</v>
      </c>
      <c r="F86" s="131">
        <v>238752</v>
      </c>
      <c r="G86" s="208"/>
    </row>
    <row r="87" spans="1:7" ht="15.75">
      <c r="A87" s="47"/>
      <c r="B87" s="213" t="s">
        <v>97</v>
      </c>
      <c r="C87" s="298"/>
      <c r="D87" s="212" t="s">
        <v>104</v>
      </c>
      <c r="E87" s="214">
        <f>E88+E89+E90+E91+E92+E93+E94+E95</f>
        <v>630863</v>
      </c>
      <c r="F87" s="214">
        <f>F88+F89+F90+F91+F92+F93+F94+F95</f>
        <v>627699</v>
      </c>
      <c r="G87" s="190">
        <f>F87/E87%</f>
        <v>99.49846480139111</v>
      </c>
    </row>
    <row r="88" spans="1:7" ht="28.5">
      <c r="A88" s="129"/>
      <c r="B88" s="129"/>
      <c r="C88" s="250">
        <v>3020</v>
      </c>
      <c r="D88" s="283" t="s">
        <v>317</v>
      </c>
      <c r="E88" s="131">
        <v>16622</v>
      </c>
      <c r="F88" s="131">
        <v>16622</v>
      </c>
      <c r="G88" s="208"/>
    </row>
    <row r="89" spans="1:7" ht="15.75">
      <c r="A89" s="129"/>
      <c r="B89" s="129"/>
      <c r="C89" s="250">
        <v>3050</v>
      </c>
      <c r="D89" s="283" t="s">
        <v>319</v>
      </c>
      <c r="E89" s="131">
        <v>360</v>
      </c>
      <c r="F89" s="131">
        <v>360</v>
      </c>
      <c r="G89" s="208"/>
    </row>
    <row r="90" spans="1:7" ht="30">
      <c r="A90" s="129"/>
      <c r="B90" s="129"/>
      <c r="C90" s="250">
        <v>4010</v>
      </c>
      <c r="D90" s="212" t="s">
        <v>207</v>
      </c>
      <c r="E90" s="131">
        <v>350302</v>
      </c>
      <c r="F90" s="131">
        <v>350298</v>
      </c>
      <c r="G90" s="208"/>
    </row>
    <row r="91" spans="1:7" ht="30">
      <c r="A91" s="129"/>
      <c r="B91" s="129"/>
      <c r="C91" s="250">
        <v>4040</v>
      </c>
      <c r="D91" s="130" t="s">
        <v>221</v>
      </c>
      <c r="E91" s="131">
        <v>22169</v>
      </c>
      <c r="F91" s="131">
        <v>22169</v>
      </c>
      <c r="G91" s="208"/>
    </row>
    <row r="92" spans="1:7" ht="29.25" customHeight="1">
      <c r="A92" s="129"/>
      <c r="B92" s="129"/>
      <c r="C92" s="255" t="s">
        <v>209</v>
      </c>
      <c r="D92" s="130" t="s">
        <v>210</v>
      </c>
      <c r="E92" s="131">
        <v>68294</v>
      </c>
      <c r="F92" s="131">
        <v>66291</v>
      </c>
      <c r="G92" s="208"/>
    </row>
    <row r="93" spans="1:7" ht="30">
      <c r="A93" s="129"/>
      <c r="B93" s="129"/>
      <c r="C93" s="255">
        <v>4170</v>
      </c>
      <c r="D93" s="130" t="s">
        <v>159</v>
      </c>
      <c r="E93" s="131">
        <v>4000</v>
      </c>
      <c r="F93" s="131">
        <v>4000</v>
      </c>
      <c r="G93" s="208"/>
    </row>
    <row r="94" spans="1:7" ht="15.75">
      <c r="A94" s="129"/>
      <c r="B94" s="129"/>
      <c r="C94" s="255" t="s">
        <v>414</v>
      </c>
      <c r="D94" s="130" t="s">
        <v>211</v>
      </c>
      <c r="E94" s="131">
        <v>169116</v>
      </c>
      <c r="F94" s="131">
        <v>167959</v>
      </c>
      <c r="G94" s="208"/>
    </row>
    <row r="95" spans="1:7" ht="45" hidden="1">
      <c r="A95" s="129"/>
      <c r="B95" s="129"/>
      <c r="C95" s="250">
        <v>6060</v>
      </c>
      <c r="D95" s="130" t="s">
        <v>214</v>
      </c>
      <c r="E95" s="131"/>
      <c r="F95" s="131"/>
      <c r="G95" s="208"/>
    </row>
    <row r="96" spans="1:7" ht="30">
      <c r="A96" s="47"/>
      <c r="B96" s="213" t="s">
        <v>51</v>
      </c>
      <c r="C96" s="298"/>
      <c r="D96" s="212" t="s">
        <v>52</v>
      </c>
      <c r="E96" s="214">
        <f>E97</f>
        <v>60625</v>
      </c>
      <c r="F96" s="214">
        <f>F97</f>
        <v>59414</v>
      </c>
      <c r="G96" s="190">
        <f>F96/E96%</f>
        <v>98.00247422680413</v>
      </c>
    </row>
    <row r="97" spans="1:7" ht="21" customHeight="1">
      <c r="A97" s="129"/>
      <c r="B97" s="129"/>
      <c r="C97" s="255">
        <v>3240</v>
      </c>
      <c r="D97" s="130" t="s">
        <v>215</v>
      </c>
      <c r="E97" s="131">
        <v>60625</v>
      </c>
      <c r="F97" s="131">
        <v>59414</v>
      </c>
      <c r="G97" s="208"/>
    </row>
    <row r="98" spans="1:7" ht="30">
      <c r="A98" s="47"/>
      <c r="B98" s="213" t="s">
        <v>126</v>
      </c>
      <c r="C98" s="298"/>
      <c r="D98" s="212" t="s">
        <v>133</v>
      </c>
      <c r="E98" s="214">
        <f>E99+E100+E101+E102+E103+E104+E105</f>
        <v>2119321</v>
      </c>
      <c r="F98" s="214">
        <f>F99+F100+F101+F102+F103+F104+F105</f>
        <v>2115117</v>
      </c>
      <c r="G98" s="190">
        <f>F98/E98%</f>
        <v>99.80163458013203</v>
      </c>
    </row>
    <row r="99" spans="1:7" ht="28.5">
      <c r="A99" s="129"/>
      <c r="B99" s="129"/>
      <c r="C99" s="250">
        <v>3020</v>
      </c>
      <c r="D99" s="283" t="s">
        <v>317</v>
      </c>
      <c r="E99" s="131">
        <v>2040</v>
      </c>
      <c r="F99" s="131">
        <v>2040</v>
      </c>
      <c r="G99" s="208"/>
    </row>
    <row r="100" spans="1:7" ht="30">
      <c r="A100" s="129"/>
      <c r="B100" s="129"/>
      <c r="C100" s="250">
        <v>4010</v>
      </c>
      <c r="D100" s="212" t="s">
        <v>207</v>
      </c>
      <c r="E100" s="131">
        <v>1334069</v>
      </c>
      <c r="F100" s="131">
        <v>1334069</v>
      </c>
      <c r="G100" s="208"/>
    </row>
    <row r="101" spans="1:7" ht="30">
      <c r="A101" s="129"/>
      <c r="B101" s="129"/>
      <c r="C101" s="250">
        <v>4040</v>
      </c>
      <c r="D101" s="130" t="s">
        <v>221</v>
      </c>
      <c r="E101" s="131">
        <v>99613</v>
      </c>
      <c r="F101" s="131">
        <v>99613</v>
      </c>
      <c r="G101" s="208"/>
    </row>
    <row r="102" spans="1:7" ht="32.25" customHeight="1">
      <c r="A102" s="129"/>
      <c r="B102" s="129"/>
      <c r="C102" s="255" t="s">
        <v>209</v>
      </c>
      <c r="D102" s="130" t="s">
        <v>210</v>
      </c>
      <c r="E102" s="131">
        <v>247496</v>
      </c>
      <c r="F102" s="131">
        <v>247496</v>
      </c>
      <c r="G102" s="208"/>
    </row>
    <row r="103" spans="1:7" ht="30">
      <c r="A103" s="129"/>
      <c r="B103" s="129"/>
      <c r="C103" s="255">
        <v>4170</v>
      </c>
      <c r="D103" s="130" t="s">
        <v>159</v>
      </c>
      <c r="E103" s="131">
        <v>2500</v>
      </c>
      <c r="F103" s="131">
        <v>1600</v>
      </c>
      <c r="G103" s="208"/>
    </row>
    <row r="104" spans="1:7" ht="15.75">
      <c r="A104" s="129"/>
      <c r="B104" s="129"/>
      <c r="C104" s="255" t="s">
        <v>414</v>
      </c>
      <c r="D104" s="130" t="s">
        <v>211</v>
      </c>
      <c r="E104" s="131">
        <v>411555</v>
      </c>
      <c r="F104" s="131">
        <v>409694</v>
      </c>
      <c r="G104" s="208"/>
    </row>
    <row r="105" spans="1:7" ht="45" customHeight="1">
      <c r="A105" s="129"/>
      <c r="B105" s="129"/>
      <c r="C105" s="250">
        <v>4780</v>
      </c>
      <c r="D105" s="130" t="s">
        <v>425</v>
      </c>
      <c r="E105" s="131">
        <v>22048</v>
      </c>
      <c r="F105" s="131">
        <v>20605</v>
      </c>
      <c r="G105" s="208"/>
    </row>
    <row r="106" spans="1:7" ht="30">
      <c r="A106" s="47"/>
      <c r="B106" s="213" t="s">
        <v>197</v>
      </c>
      <c r="C106" s="298"/>
      <c r="D106" s="212" t="s">
        <v>196</v>
      </c>
      <c r="E106" s="214">
        <f>E108+E107</f>
        <v>39949</v>
      </c>
      <c r="F106" s="214">
        <f>F108+F107</f>
        <v>37154</v>
      </c>
      <c r="G106" s="190">
        <f>F106/E106%</f>
        <v>93.00357956394403</v>
      </c>
    </row>
    <row r="107" spans="1:7" ht="30">
      <c r="A107" s="47"/>
      <c r="B107" s="133"/>
      <c r="C107" s="343">
        <v>4170</v>
      </c>
      <c r="D107" s="212" t="s">
        <v>159</v>
      </c>
      <c r="E107" s="214">
        <v>2200</v>
      </c>
      <c r="F107" s="214">
        <v>2200</v>
      </c>
      <c r="G107" s="299"/>
    </row>
    <row r="108" spans="1:7" ht="19.5" customHeight="1">
      <c r="A108" s="129"/>
      <c r="B108" s="129"/>
      <c r="C108" s="250">
        <v>4300</v>
      </c>
      <c r="D108" s="130" t="s">
        <v>217</v>
      </c>
      <c r="E108" s="131">
        <v>37749</v>
      </c>
      <c r="F108" s="131">
        <v>34954</v>
      </c>
      <c r="G108" s="190"/>
    </row>
    <row r="109" spans="1:7" ht="18.75" customHeight="1">
      <c r="A109" s="47"/>
      <c r="B109" s="213" t="s">
        <v>53</v>
      </c>
      <c r="C109" s="298"/>
      <c r="D109" s="212" t="s">
        <v>46</v>
      </c>
      <c r="E109" s="214">
        <f>E110</f>
        <v>36500</v>
      </c>
      <c r="F109" s="214">
        <f>F110</f>
        <v>179</v>
      </c>
      <c r="G109" s="190">
        <f>F109/E109%</f>
        <v>0.4904109589041096</v>
      </c>
    </row>
    <row r="110" spans="1:7" ht="18.75" customHeight="1">
      <c r="A110" s="129"/>
      <c r="B110" s="129"/>
      <c r="C110" s="255" t="s">
        <v>288</v>
      </c>
      <c r="D110" s="130" t="s">
        <v>211</v>
      </c>
      <c r="E110" s="131">
        <v>36500</v>
      </c>
      <c r="F110" s="131">
        <v>179</v>
      </c>
      <c r="G110" s="190"/>
    </row>
    <row r="111" spans="1:7" ht="16.5" customHeight="1">
      <c r="A111" s="387" t="s">
        <v>39</v>
      </c>
      <c r="B111" s="388"/>
      <c r="C111" s="388"/>
      <c r="D111" s="389"/>
      <c r="E111" s="303">
        <f>E4+E69</f>
        <v>21377013</v>
      </c>
      <c r="F111" s="303">
        <f>F4+F69</f>
        <v>21004927</v>
      </c>
      <c r="G111" s="190">
        <f>F111/E111%</f>
        <v>98.25941070438606</v>
      </c>
    </row>
  </sheetData>
  <sheetProtection/>
  <mergeCells count="3">
    <mergeCell ref="A111:D111"/>
    <mergeCell ref="F1:G1"/>
    <mergeCell ref="A2:G2"/>
  </mergeCells>
  <printOptions/>
  <pageMargins left="0.75" right="0.75" top="1" bottom="1" header="0.5" footer="0.5"/>
  <pageSetup fitToHeight="3" fitToWidth="1" horizontalDpi="600" verticalDpi="600" orientation="portrait" paperSize="9" scale="74" r:id="rId1"/>
  <headerFooter alignWithMargins="0"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J44"/>
  <sheetViews>
    <sheetView zoomScale="75" zoomScaleNormal="75" zoomScalePageLayoutView="0" workbookViewId="0" topLeftCell="A1">
      <selection activeCell="M9" sqref="M9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12.00390625" style="260" customWidth="1"/>
    <col min="4" max="4" width="34.37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5:7" ht="39" customHeight="1">
      <c r="E1" s="113"/>
      <c r="F1" s="363" t="s">
        <v>477</v>
      </c>
      <c r="G1" s="364"/>
    </row>
    <row r="2" spans="1:7" ht="124.5" customHeight="1" thickBot="1">
      <c r="A2" s="362" t="s">
        <v>437</v>
      </c>
      <c r="B2" s="362"/>
      <c r="C2" s="362"/>
      <c r="D2" s="362"/>
      <c r="E2" s="362"/>
      <c r="F2" s="362"/>
      <c r="G2" s="362"/>
    </row>
    <row r="3" spans="1:7" ht="16.5" thickBot="1">
      <c r="A3" s="2" t="s">
        <v>1</v>
      </c>
      <c r="B3" s="3" t="s">
        <v>2</v>
      </c>
      <c r="C3" s="261" t="s">
        <v>3</v>
      </c>
      <c r="D3" s="3" t="s">
        <v>4</v>
      </c>
      <c r="E3" s="114" t="s">
        <v>5</v>
      </c>
      <c r="F3" s="114" t="s">
        <v>6</v>
      </c>
      <c r="G3" s="115" t="s">
        <v>7</v>
      </c>
    </row>
    <row r="4" spans="1:7" ht="24" customHeight="1">
      <c r="A4" s="123" t="s">
        <v>120</v>
      </c>
      <c r="B4" s="123"/>
      <c r="C4" s="305"/>
      <c r="D4" s="125" t="s">
        <v>121</v>
      </c>
      <c r="E4" s="126">
        <f>E5+E15+E17+E22+E33+E35</f>
        <v>6204800</v>
      </c>
      <c r="F4" s="126">
        <f>F5+F15+F17+F22+F33+F35</f>
        <v>5486293</v>
      </c>
      <c r="G4" s="127">
        <f>F4/E4%</f>
        <v>88.42014247034554</v>
      </c>
    </row>
    <row r="5" spans="1:7" ht="31.5">
      <c r="A5" s="133"/>
      <c r="B5" s="133" t="s">
        <v>122</v>
      </c>
      <c r="C5" s="302"/>
      <c r="D5" s="135" t="s">
        <v>47</v>
      </c>
      <c r="E5" s="136">
        <f>E6+E7+E8+E9+E10+E11+E12+E13+E14</f>
        <v>2965838</v>
      </c>
      <c r="F5" s="136">
        <f>F6+F7+F8+F9+F10+F11+F12+F13+F14</f>
        <v>2499095</v>
      </c>
      <c r="G5" s="306">
        <f>F5/E5%</f>
        <v>84.26269405139458</v>
      </c>
    </row>
    <row r="6" spans="1:7" ht="85.5">
      <c r="A6" s="129"/>
      <c r="B6" s="129"/>
      <c r="C6" s="250">
        <v>2320</v>
      </c>
      <c r="D6" s="211" t="s">
        <v>216</v>
      </c>
      <c r="E6" s="131">
        <v>450000</v>
      </c>
      <c r="F6" s="131">
        <v>260487</v>
      </c>
      <c r="G6" s="208"/>
    </row>
    <row r="7" spans="1:7" ht="42.75" hidden="1">
      <c r="A7" s="129"/>
      <c r="B7" s="129"/>
      <c r="C7" s="250">
        <v>2580</v>
      </c>
      <c r="D7" s="211" t="s">
        <v>225</v>
      </c>
      <c r="E7" s="131"/>
      <c r="F7" s="131"/>
      <c r="G7" s="208"/>
    </row>
    <row r="8" spans="1:7" ht="85.5">
      <c r="A8" s="129"/>
      <c r="B8" s="129"/>
      <c r="C8" s="250">
        <v>2830</v>
      </c>
      <c r="D8" s="211" t="s">
        <v>254</v>
      </c>
      <c r="E8" s="131">
        <v>2018000</v>
      </c>
      <c r="F8" s="131">
        <v>1909199</v>
      </c>
      <c r="G8" s="208"/>
    </row>
    <row r="9" spans="1:7" ht="15.75">
      <c r="A9" s="129"/>
      <c r="B9" s="129"/>
      <c r="C9" s="250">
        <v>3110</v>
      </c>
      <c r="D9" s="283" t="s">
        <v>329</v>
      </c>
      <c r="E9" s="131">
        <v>293800</v>
      </c>
      <c r="F9" s="131">
        <v>159887</v>
      </c>
      <c r="G9" s="208"/>
    </row>
    <row r="10" spans="1:7" ht="30">
      <c r="A10" s="129"/>
      <c r="B10" s="129"/>
      <c r="C10" s="250">
        <v>4010</v>
      </c>
      <c r="D10" s="212" t="s">
        <v>207</v>
      </c>
      <c r="E10" s="131">
        <v>37200</v>
      </c>
      <c r="F10" s="131">
        <v>32138</v>
      </c>
      <c r="G10" s="208"/>
    </row>
    <row r="11" spans="1:7" ht="30">
      <c r="A11" s="129"/>
      <c r="B11" s="129"/>
      <c r="C11" s="250">
        <v>4040</v>
      </c>
      <c r="D11" s="130" t="s">
        <v>221</v>
      </c>
      <c r="E11" s="131">
        <v>1224</v>
      </c>
      <c r="F11" s="131">
        <v>1224</v>
      </c>
      <c r="G11" s="208"/>
    </row>
    <row r="12" spans="1:7" ht="15.75">
      <c r="A12" s="129"/>
      <c r="B12" s="129"/>
      <c r="C12" s="255" t="s">
        <v>209</v>
      </c>
      <c r="D12" s="130" t="s">
        <v>210</v>
      </c>
      <c r="E12" s="131">
        <v>14700</v>
      </c>
      <c r="F12" s="131">
        <v>6633</v>
      </c>
      <c r="G12" s="208"/>
    </row>
    <row r="13" spans="1:7" ht="15.75">
      <c r="A13" s="129"/>
      <c r="B13" s="129"/>
      <c r="C13" s="255">
        <v>4170</v>
      </c>
      <c r="D13" s="130" t="s">
        <v>159</v>
      </c>
      <c r="E13" s="131">
        <v>43676</v>
      </c>
      <c r="F13" s="131">
        <v>43426</v>
      </c>
      <c r="G13" s="208"/>
    </row>
    <row r="14" spans="1:7" ht="15.75">
      <c r="A14" s="129"/>
      <c r="B14" s="129"/>
      <c r="C14" s="255" t="s">
        <v>371</v>
      </c>
      <c r="D14" s="130" t="s">
        <v>211</v>
      </c>
      <c r="E14" s="131">
        <v>107238</v>
      </c>
      <c r="F14" s="131">
        <v>86101</v>
      </c>
      <c r="G14" s="208"/>
    </row>
    <row r="15" spans="1:7" ht="15.75" hidden="1">
      <c r="A15" s="129"/>
      <c r="B15" s="133" t="s">
        <v>372</v>
      </c>
      <c r="C15" s="301"/>
      <c r="D15" s="135" t="s">
        <v>373</v>
      </c>
      <c r="E15" s="136">
        <f>E16</f>
        <v>0</v>
      </c>
      <c r="F15" s="136">
        <f>F16</f>
        <v>0</v>
      </c>
      <c r="G15" s="306"/>
    </row>
    <row r="16" spans="1:10" ht="15.75" hidden="1">
      <c r="A16" s="129"/>
      <c r="B16" s="129"/>
      <c r="C16" s="255" t="s">
        <v>374</v>
      </c>
      <c r="D16" s="130" t="s">
        <v>211</v>
      </c>
      <c r="E16" s="131"/>
      <c r="F16" s="131"/>
      <c r="G16" s="306"/>
      <c r="J16" s="306"/>
    </row>
    <row r="17" spans="1:7" ht="15.75">
      <c r="A17" s="99"/>
      <c r="B17" s="133" t="s">
        <v>134</v>
      </c>
      <c r="C17" s="302"/>
      <c r="D17" s="135" t="s">
        <v>48</v>
      </c>
      <c r="E17" s="136">
        <f>E18+E19+E20+E21</f>
        <v>2285728</v>
      </c>
      <c r="F17" s="136">
        <f>F18+F19+F20+F21</f>
        <v>2113211</v>
      </c>
      <c r="G17" s="306">
        <f>F17/E17%</f>
        <v>92.4524265354408</v>
      </c>
    </row>
    <row r="18" spans="1:7" ht="85.5">
      <c r="A18" s="129"/>
      <c r="B18" s="129"/>
      <c r="C18" s="250">
        <v>2320</v>
      </c>
      <c r="D18" s="211" t="s">
        <v>216</v>
      </c>
      <c r="E18" s="131">
        <v>215000</v>
      </c>
      <c r="F18" s="131">
        <v>140638</v>
      </c>
      <c r="G18" s="208"/>
    </row>
    <row r="19" spans="1:7" ht="15.75">
      <c r="A19" s="129"/>
      <c r="B19" s="129"/>
      <c r="C19" s="250">
        <v>3110</v>
      </c>
      <c r="D19" s="130" t="s">
        <v>329</v>
      </c>
      <c r="E19" s="131">
        <v>1805513</v>
      </c>
      <c r="F19" s="131">
        <v>1772978</v>
      </c>
      <c r="G19" s="208"/>
    </row>
    <row r="20" spans="1:7" ht="15.75">
      <c r="A20" s="129"/>
      <c r="B20" s="129"/>
      <c r="C20" s="255" t="s">
        <v>209</v>
      </c>
      <c r="D20" s="130" t="s">
        <v>210</v>
      </c>
      <c r="E20" s="131">
        <v>39828</v>
      </c>
      <c r="F20" s="131">
        <v>21812</v>
      </c>
      <c r="G20" s="208"/>
    </row>
    <row r="21" spans="1:7" ht="15.75">
      <c r="A21" s="129"/>
      <c r="B21" s="129"/>
      <c r="C21" s="255">
        <v>4170</v>
      </c>
      <c r="D21" s="130" t="s">
        <v>159</v>
      </c>
      <c r="E21" s="131">
        <v>225387</v>
      </c>
      <c r="F21" s="131">
        <v>177783</v>
      </c>
      <c r="G21" s="208"/>
    </row>
    <row r="22" spans="1:7" ht="31.5">
      <c r="A22" s="99"/>
      <c r="B22" s="133" t="s">
        <v>125</v>
      </c>
      <c r="C22" s="302"/>
      <c r="D22" s="135" t="s">
        <v>36</v>
      </c>
      <c r="E22" s="136">
        <f>E24+E25+E26+E27+E28+E29+E30+E31+E32+E23</f>
        <v>946712</v>
      </c>
      <c r="F22" s="136">
        <f>F24+F25+F26+F27+F28+F29+F30+F31+F32+F23</f>
        <v>870108</v>
      </c>
      <c r="G22" s="306">
        <f>F22/E22%</f>
        <v>91.9084156533349</v>
      </c>
    </row>
    <row r="23" spans="1:7" ht="30">
      <c r="A23" s="99"/>
      <c r="B23" s="133"/>
      <c r="C23" s="343">
        <v>3020</v>
      </c>
      <c r="D23" s="212" t="s">
        <v>317</v>
      </c>
      <c r="E23" s="214">
        <v>360</v>
      </c>
      <c r="F23" s="214">
        <v>360</v>
      </c>
      <c r="G23" s="299"/>
    </row>
    <row r="24" spans="1:7" ht="30">
      <c r="A24" s="129"/>
      <c r="C24" s="255">
        <v>4010</v>
      </c>
      <c r="D24" s="212" t="s">
        <v>207</v>
      </c>
      <c r="E24" s="131">
        <v>464037</v>
      </c>
      <c r="F24" s="131">
        <v>456835</v>
      </c>
      <c r="G24" s="208"/>
    </row>
    <row r="25" spans="1:7" ht="30">
      <c r="A25" s="129"/>
      <c r="B25" s="129"/>
      <c r="C25" s="255" t="s">
        <v>330</v>
      </c>
      <c r="D25" s="212" t="s">
        <v>207</v>
      </c>
      <c r="E25" s="131">
        <v>24766</v>
      </c>
      <c r="F25" s="131">
        <v>22805</v>
      </c>
      <c r="G25" s="208"/>
    </row>
    <row r="26" spans="1:7" ht="30">
      <c r="A26" s="129"/>
      <c r="B26" s="129"/>
      <c r="C26" s="250">
        <v>4040</v>
      </c>
      <c r="D26" s="130" t="s">
        <v>221</v>
      </c>
      <c r="E26" s="131">
        <v>30766</v>
      </c>
      <c r="F26" s="131">
        <v>30766</v>
      </c>
      <c r="G26" s="208"/>
    </row>
    <row r="27" spans="1:7" ht="30.75" customHeight="1">
      <c r="A27" s="129"/>
      <c r="B27" s="129"/>
      <c r="C27" s="255" t="s">
        <v>331</v>
      </c>
      <c r="D27" s="130" t="s">
        <v>210</v>
      </c>
      <c r="E27" s="131">
        <v>97000</v>
      </c>
      <c r="F27" s="131">
        <v>83207</v>
      </c>
      <c r="G27" s="208"/>
    </row>
    <row r="28" spans="1:7" ht="30.75" customHeight="1">
      <c r="A28" s="129"/>
      <c r="B28" s="129"/>
      <c r="C28" s="255" t="s">
        <v>332</v>
      </c>
      <c r="D28" s="130" t="s">
        <v>210</v>
      </c>
      <c r="E28" s="131">
        <v>4394</v>
      </c>
      <c r="F28" s="131">
        <v>4046</v>
      </c>
      <c r="G28" s="208"/>
    </row>
    <row r="29" spans="1:7" ht="22.5" customHeight="1">
      <c r="A29" s="129"/>
      <c r="B29" s="129"/>
      <c r="C29" s="255">
        <v>4170</v>
      </c>
      <c r="D29" s="130" t="s">
        <v>159</v>
      </c>
      <c r="E29" s="131">
        <v>10001</v>
      </c>
      <c r="F29" s="131">
        <v>7960</v>
      </c>
      <c r="G29" s="208"/>
    </row>
    <row r="30" spans="1:7" ht="21" customHeight="1">
      <c r="A30" s="129"/>
      <c r="B30" s="129"/>
      <c r="C30" s="255" t="s">
        <v>333</v>
      </c>
      <c r="D30" s="130" t="s">
        <v>159</v>
      </c>
      <c r="E30" s="131">
        <v>20000</v>
      </c>
      <c r="F30" s="131">
        <v>20000</v>
      </c>
      <c r="G30" s="208"/>
    </row>
    <row r="31" spans="1:7" ht="18" customHeight="1">
      <c r="A31" s="129"/>
      <c r="B31" s="129"/>
      <c r="C31" s="255" t="s">
        <v>413</v>
      </c>
      <c r="D31" s="130" t="s">
        <v>211</v>
      </c>
      <c r="E31" s="131">
        <v>172486</v>
      </c>
      <c r="F31" s="131">
        <v>148652</v>
      </c>
      <c r="G31" s="208"/>
    </row>
    <row r="32" spans="1:7" ht="18.75" customHeight="1">
      <c r="A32" s="129"/>
      <c r="B32" s="129"/>
      <c r="C32" s="255" t="s">
        <v>424</v>
      </c>
      <c r="D32" s="130" t="s">
        <v>211</v>
      </c>
      <c r="E32" s="131">
        <v>122902</v>
      </c>
      <c r="F32" s="131">
        <v>95477</v>
      </c>
      <c r="G32" s="208"/>
    </row>
    <row r="33" spans="1:7" ht="49.5" customHeight="1">
      <c r="A33" s="99"/>
      <c r="B33" s="133" t="s">
        <v>160</v>
      </c>
      <c r="C33" s="302"/>
      <c r="D33" s="307" t="s">
        <v>161</v>
      </c>
      <c r="E33" s="136">
        <f>E34</f>
        <v>6522</v>
      </c>
      <c r="F33" s="136">
        <f>F34</f>
        <v>3879</v>
      </c>
      <c r="G33" s="306">
        <f>F33/E33%</f>
        <v>59.47562097516099</v>
      </c>
    </row>
    <row r="34" spans="1:7" ht="85.5">
      <c r="A34" s="129"/>
      <c r="B34" s="129"/>
      <c r="C34" s="255">
        <v>2830</v>
      </c>
      <c r="D34" s="211" t="s">
        <v>254</v>
      </c>
      <c r="E34" s="131">
        <v>6522</v>
      </c>
      <c r="F34" s="131">
        <v>3879</v>
      </c>
      <c r="G34" s="306"/>
    </row>
    <row r="35" spans="1:7" ht="15.75" hidden="1">
      <c r="A35" s="133"/>
      <c r="B35" s="133" t="s">
        <v>375</v>
      </c>
      <c r="C35" s="301"/>
      <c r="D35" s="342" t="s">
        <v>46</v>
      </c>
      <c r="E35" s="136">
        <f>E36</f>
        <v>0</v>
      </c>
      <c r="F35" s="136">
        <f>F36</f>
        <v>0</v>
      </c>
      <c r="G35" s="306"/>
    </row>
    <row r="36" spans="1:7" ht="71.25" hidden="1">
      <c r="A36" s="129"/>
      <c r="B36" s="129"/>
      <c r="C36" s="255">
        <v>2710</v>
      </c>
      <c r="D36" s="211" t="s">
        <v>376</v>
      </c>
      <c r="E36" s="131"/>
      <c r="F36" s="131"/>
      <c r="G36" s="208"/>
    </row>
    <row r="37" spans="1:7" ht="47.25">
      <c r="A37" s="138" t="s">
        <v>33</v>
      </c>
      <c r="B37" s="138"/>
      <c r="C37" s="251"/>
      <c r="D37" s="142" t="s">
        <v>203</v>
      </c>
      <c r="E37" s="141">
        <f>E41+E38</f>
        <v>3739748</v>
      </c>
      <c r="F37" s="141">
        <f>F41+F38</f>
        <v>1422827</v>
      </c>
      <c r="G37" s="190">
        <f>F37/E37%</f>
        <v>38.04606620553042</v>
      </c>
    </row>
    <row r="38" spans="1:7" ht="55.5" customHeight="1">
      <c r="A38" s="99"/>
      <c r="B38" s="133" t="s">
        <v>198</v>
      </c>
      <c r="C38" s="302"/>
      <c r="D38" s="135" t="s">
        <v>199</v>
      </c>
      <c r="E38" s="136">
        <f>E39+E40</f>
        <v>70692</v>
      </c>
      <c r="F38" s="136">
        <f>F39+F40</f>
        <v>65486</v>
      </c>
      <c r="G38" s="306">
        <f>F38/E38%</f>
        <v>92.6356589147287</v>
      </c>
    </row>
    <row r="39" spans="1:10" ht="85.5">
      <c r="A39" s="213"/>
      <c r="B39" s="213"/>
      <c r="C39" s="250">
        <v>2320</v>
      </c>
      <c r="D39" s="211" t="s">
        <v>216</v>
      </c>
      <c r="E39" s="214">
        <v>21372</v>
      </c>
      <c r="F39" s="214">
        <v>16166</v>
      </c>
      <c r="G39" s="215"/>
      <c r="J39" s="1" t="s">
        <v>246</v>
      </c>
    </row>
    <row r="40" spans="1:7" ht="48.75" customHeight="1">
      <c r="A40" s="213"/>
      <c r="B40" s="213"/>
      <c r="C40" s="250">
        <v>2580</v>
      </c>
      <c r="D40" s="211" t="s">
        <v>225</v>
      </c>
      <c r="E40" s="214">
        <v>49320</v>
      </c>
      <c r="F40" s="214">
        <v>49320</v>
      </c>
      <c r="G40" s="215"/>
    </row>
    <row r="41" spans="1:7" ht="22.5" customHeight="1">
      <c r="A41" s="47"/>
      <c r="B41" s="133" t="s">
        <v>37</v>
      </c>
      <c r="C41" s="302"/>
      <c r="D41" s="135" t="s">
        <v>38</v>
      </c>
      <c r="E41" s="136">
        <f>E42+E43</f>
        <v>3669056</v>
      </c>
      <c r="F41" s="136">
        <f>F42+F43</f>
        <v>1357341</v>
      </c>
      <c r="G41" s="306">
        <f>F41/E41%</f>
        <v>36.99428408833226</v>
      </c>
    </row>
    <row r="42" spans="1:7" ht="85.5">
      <c r="A42" s="129"/>
      <c r="B42" s="129"/>
      <c r="C42" s="250">
        <v>2320</v>
      </c>
      <c r="D42" s="211" t="s">
        <v>216</v>
      </c>
      <c r="E42" s="131">
        <v>1357341</v>
      </c>
      <c r="F42" s="131">
        <v>1357341</v>
      </c>
      <c r="G42" s="208"/>
    </row>
    <row r="43" spans="1:7" ht="98.25" customHeight="1">
      <c r="A43" s="129"/>
      <c r="B43" s="129"/>
      <c r="C43" s="250">
        <v>6620</v>
      </c>
      <c r="D43" s="5" t="s">
        <v>281</v>
      </c>
      <c r="E43" s="131">
        <v>2311715</v>
      </c>
      <c r="F43" s="131"/>
      <c r="G43" s="208"/>
    </row>
    <row r="44" spans="1:7" s="308" customFormat="1" ht="38.25" customHeight="1">
      <c r="A44" s="376" t="s">
        <v>39</v>
      </c>
      <c r="B44" s="377"/>
      <c r="C44" s="377"/>
      <c r="D44" s="378"/>
      <c r="E44" s="108">
        <f>E4+E37</f>
        <v>9944548</v>
      </c>
      <c r="F44" s="108">
        <f>F4+F37</f>
        <v>6909120</v>
      </c>
      <c r="G44" s="306">
        <f>F44/E44%</f>
        <v>69.47646087082087</v>
      </c>
    </row>
  </sheetData>
  <sheetProtection/>
  <mergeCells count="3">
    <mergeCell ref="A44:D44"/>
    <mergeCell ref="F1:G1"/>
    <mergeCell ref="A2:G2"/>
  </mergeCells>
  <printOptions/>
  <pageMargins left="0.75" right="0.75" top="1" bottom="1" header="0.5" footer="0.5"/>
  <pageSetup fitToHeight="2" fitToWidth="1" horizontalDpi="600" verticalDpi="600" orientation="portrait" paperSize="9" scale="79" r:id="rId1"/>
  <headerFooter alignWithMargins="0"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6"/>
  </sheetPr>
  <dimension ref="A1:L54"/>
  <sheetViews>
    <sheetView tabSelected="1" zoomScale="75" zoomScaleNormal="75" zoomScalePageLayoutView="0" workbookViewId="0" topLeftCell="A35">
      <selection activeCell="F71" sqref="F70:F71"/>
    </sheetView>
  </sheetViews>
  <sheetFormatPr defaultColWidth="9.00390625" defaultRowHeight="12.75"/>
  <cols>
    <col min="3" max="3" width="9.125" style="281" customWidth="1"/>
    <col min="4" max="4" width="31.375" style="0" customWidth="1"/>
    <col min="5" max="5" width="24.00390625" style="0" customWidth="1"/>
    <col min="6" max="6" width="21.75390625" style="0" customWidth="1"/>
    <col min="7" max="7" width="15.125" style="0" bestFit="1" customWidth="1"/>
  </cols>
  <sheetData>
    <row r="1" spans="1:7" ht="30.75" customHeight="1">
      <c r="A1" s="113"/>
      <c r="B1" s="113"/>
      <c r="C1" s="113"/>
      <c r="D1" s="1"/>
      <c r="E1" s="1"/>
      <c r="F1" s="390" t="s">
        <v>478</v>
      </c>
      <c r="G1" s="391"/>
    </row>
    <row r="2" spans="1:7" ht="63" customHeight="1" thickBot="1">
      <c r="A2" s="392" t="s">
        <v>438</v>
      </c>
      <c r="B2" s="392"/>
      <c r="C2" s="392"/>
      <c r="D2" s="392"/>
      <c r="E2" s="392"/>
      <c r="F2" s="392"/>
      <c r="G2" s="392"/>
    </row>
    <row r="3" spans="1:7" ht="16.5" thickBot="1">
      <c r="A3" s="245" t="s">
        <v>1</v>
      </c>
      <c r="B3" s="114" t="s">
        <v>2</v>
      </c>
      <c r="C3" s="114" t="s">
        <v>3</v>
      </c>
      <c r="D3" s="3" t="s">
        <v>4</v>
      </c>
      <c r="E3" s="3" t="s">
        <v>5</v>
      </c>
      <c r="F3" s="4" t="s">
        <v>6</v>
      </c>
      <c r="G3" s="279" t="s">
        <v>7</v>
      </c>
    </row>
    <row r="4" spans="1:7" ht="27" customHeight="1" thickBot="1">
      <c r="A4" s="198">
        <v>600</v>
      </c>
      <c r="B4" s="198"/>
      <c r="C4" s="198"/>
      <c r="D4" s="199" t="s">
        <v>229</v>
      </c>
      <c r="E4" s="200">
        <f>E5</f>
        <v>5731977</v>
      </c>
      <c r="F4" s="280">
        <f>F5</f>
        <v>1235543</v>
      </c>
      <c r="G4" s="284">
        <f>F4/E4%</f>
        <v>21.555267929372363</v>
      </c>
    </row>
    <row r="5" spans="1:12" ht="27.75" customHeight="1" thickBot="1">
      <c r="A5" s="62"/>
      <c r="B5" s="155" t="s">
        <v>63</v>
      </c>
      <c r="C5" s="156"/>
      <c r="D5" s="116" t="s">
        <v>77</v>
      </c>
      <c r="E5" s="157">
        <f>E6+E7</f>
        <v>5731977</v>
      </c>
      <c r="F5" s="270">
        <f>F6+F7</f>
        <v>1235543</v>
      </c>
      <c r="G5" s="310"/>
      <c r="K5" s="277"/>
      <c r="L5" s="278"/>
    </row>
    <row r="6" spans="1:7" ht="36.75" customHeight="1">
      <c r="A6" s="62"/>
      <c r="B6" s="153"/>
      <c r="C6" s="117">
        <v>6050</v>
      </c>
      <c r="D6" s="118" t="s">
        <v>213</v>
      </c>
      <c r="E6" s="154">
        <v>5500000</v>
      </c>
      <c r="F6" s="269">
        <v>1003567</v>
      </c>
      <c r="G6" s="284"/>
    </row>
    <row r="7" spans="1:7" ht="173.25" customHeight="1">
      <c r="A7" s="62"/>
      <c r="B7" s="153"/>
      <c r="C7" s="117">
        <v>6667</v>
      </c>
      <c r="D7" s="130" t="s">
        <v>409</v>
      </c>
      <c r="E7" s="154">
        <v>231977</v>
      </c>
      <c r="F7" s="269">
        <v>231976</v>
      </c>
      <c r="G7" s="284"/>
    </row>
    <row r="8" spans="1:7" ht="24.75" customHeight="1">
      <c r="A8" s="155" t="s">
        <v>15</v>
      </c>
      <c r="B8" s="155"/>
      <c r="C8" s="156"/>
      <c r="D8" s="116" t="s">
        <v>230</v>
      </c>
      <c r="E8" s="157">
        <f>E9+E14</f>
        <v>1752551</v>
      </c>
      <c r="F8" s="157">
        <f>F9+F14</f>
        <v>1680574</v>
      </c>
      <c r="G8" s="309">
        <f>F8/E8%</f>
        <v>95.89301538157807</v>
      </c>
    </row>
    <row r="9" spans="1:7" ht="48" customHeight="1">
      <c r="A9" s="62"/>
      <c r="B9" s="155" t="s">
        <v>149</v>
      </c>
      <c r="C9" s="156"/>
      <c r="D9" s="116" t="s">
        <v>157</v>
      </c>
      <c r="E9" s="157">
        <f>E10+E11+E12+E13</f>
        <v>1752551</v>
      </c>
      <c r="F9" s="157">
        <f>F10+F11+F12+F13</f>
        <v>1680574</v>
      </c>
      <c r="G9" s="276"/>
    </row>
    <row r="10" spans="1:7" ht="36" customHeight="1">
      <c r="A10" s="62"/>
      <c r="B10" s="62"/>
      <c r="C10" s="57">
        <v>6050</v>
      </c>
      <c r="D10" s="118" t="s">
        <v>213</v>
      </c>
      <c r="E10" s="59">
        <v>33000</v>
      </c>
      <c r="F10" s="271">
        <v>32635</v>
      </c>
      <c r="G10" s="276"/>
    </row>
    <row r="11" spans="1:7" ht="36" customHeight="1">
      <c r="A11" s="62"/>
      <c r="B11" s="62"/>
      <c r="C11" s="57">
        <v>6057</v>
      </c>
      <c r="D11" s="118" t="s">
        <v>213</v>
      </c>
      <c r="E11" s="59">
        <v>1431868</v>
      </c>
      <c r="F11" s="271">
        <v>1372286</v>
      </c>
      <c r="G11" s="276"/>
    </row>
    <row r="12" spans="1:7" ht="36" customHeight="1">
      <c r="A12" s="62"/>
      <c r="B12" s="62"/>
      <c r="C12" s="57">
        <v>6059</v>
      </c>
      <c r="D12" s="118" t="s">
        <v>213</v>
      </c>
      <c r="E12" s="59">
        <v>252683</v>
      </c>
      <c r="F12" s="271">
        <v>242168</v>
      </c>
      <c r="G12" s="276"/>
    </row>
    <row r="13" spans="1:7" ht="36" customHeight="1">
      <c r="A13" s="62"/>
      <c r="B13" s="62"/>
      <c r="C13" s="57">
        <v>6060</v>
      </c>
      <c r="D13" s="118" t="s">
        <v>293</v>
      </c>
      <c r="E13" s="59">
        <v>35000</v>
      </c>
      <c r="F13" s="272">
        <v>33485</v>
      </c>
      <c r="G13" s="276"/>
    </row>
    <row r="14" spans="1:7" ht="23.25" customHeight="1" hidden="1">
      <c r="A14" s="63"/>
      <c r="B14" s="158" t="s">
        <v>21</v>
      </c>
      <c r="C14" s="107"/>
      <c r="D14" s="109" t="s">
        <v>22</v>
      </c>
      <c r="E14" s="161">
        <f>E15</f>
        <v>0</v>
      </c>
      <c r="F14" s="161">
        <f>F15</f>
        <v>0</v>
      </c>
      <c r="G14" s="309"/>
    </row>
    <row r="15" spans="1:7" ht="45" customHeight="1" hidden="1">
      <c r="A15" s="63"/>
      <c r="B15" s="64"/>
      <c r="C15" s="6">
        <v>6060</v>
      </c>
      <c r="D15" s="118" t="s">
        <v>214</v>
      </c>
      <c r="E15" s="60"/>
      <c r="F15" s="272"/>
      <c r="G15" s="6"/>
    </row>
    <row r="16" spans="1:7" ht="33" customHeight="1">
      <c r="A16" s="158" t="s">
        <v>23</v>
      </c>
      <c r="B16" s="158"/>
      <c r="C16" s="159"/>
      <c r="D16" s="160" t="s">
        <v>24</v>
      </c>
      <c r="E16" s="161">
        <f>E17</f>
        <v>1185295</v>
      </c>
      <c r="F16" s="273">
        <f>F17</f>
        <v>740860</v>
      </c>
      <c r="G16" s="23">
        <f>F16/E16%</f>
        <v>62.50427108863194</v>
      </c>
    </row>
    <row r="17" spans="1:7" ht="26.25" customHeight="1">
      <c r="A17" s="66"/>
      <c r="B17" s="164" t="s">
        <v>65</v>
      </c>
      <c r="C17" s="110"/>
      <c r="D17" s="267" t="s">
        <v>78</v>
      </c>
      <c r="E17" s="161">
        <f>E18+E19+E20+E21+E22</f>
        <v>1185295</v>
      </c>
      <c r="F17" s="161">
        <f>F18+F19+F20+F21+F22</f>
        <v>740860</v>
      </c>
      <c r="G17" s="120"/>
    </row>
    <row r="18" spans="1:7" ht="32.25" customHeight="1" hidden="1">
      <c r="A18" s="66"/>
      <c r="B18" s="66"/>
      <c r="C18" s="27">
        <v>6050</v>
      </c>
      <c r="D18" s="163" t="s">
        <v>213</v>
      </c>
      <c r="E18" s="60"/>
      <c r="F18" s="272"/>
      <c r="G18" s="23"/>
    </row>
    <row r="19" spans="1:7" ht="36" customHeight="1" hidden="1">
      <c r="A19" s="66"/>
      <c r="B19" s="66"/>
      <c r="C19" s="27">
        <v>6057</v>
      </c>
      <c r="D19" s="163" t="s">
        <v>213</v>
      </c>
      <c r="E19" s="60"/>
      <c r="F19" s="272"/>
      <c r="G19" s="23"/>
    </row>
    <row r="20" spans="1:10" ht="41.25" customHeight="1" hidden="1">
      <c r="A20" s="66"/>
      <c r="B20" s="66"/>
      <c r="C20" s="27">
        <v>6059</v>
      </c>
      <c r="D20" s="163" t="s">
        <v>213</v>
      </c>
      <c r="E20" s="60"/>
      <c r="F20" s="272"/>
      <c r="G20" s="23"/>
      <c r="J20" s="312"/>
    </row>
    <row r="21" spans="1:7" ht="42.75" customHeight="1">
      <c r="A21" s="66"/>
      <c r="B21" s="66"/>
      <c r="C21" s="27">
        <v>6060</v>
      </c>
      <c r="D21" s="163" t="s">
        <v>214</v>
      </c>
      <c r="E21" s="60">
        <v>87100</v>
      </c>
      <c r="F21" s="272">
        <v>86221</v>
      </c>
      <c r="G21" s="23"/>
    </row>
    <row r="22" spans="1:7" ht="86.25" customHeight="1">
      <c r="A22" s="66"/>
      <c r="B22" s="66"/>
      <c r="C22" s="27">
        <v>6617</v>
      </c>
      <c r="D22" s="311" t="s">
        <v>355</v>
      </c>
      <c r="E22" s="60">
        <v>1098195</v>
      </c>
      <c r="F22" s="272">
        <v>654639</v>
      </c>
      <c r="G22" s="23"/>
    </row>
    <row r="23" spans="1:7" ht="38.25" customHeight="1">
      <c r="A23" s="164" t="s">
        <v>118</v>
      </c>
      <c r="B23" s="164"/>
      <c r="C23" s="110"/>
      <c r="D23" s="267" t="s">
        <v>119</v>
      </c>
      <c r="E23" s="165">
        <f>E24</f>
        <v>35000</v>
      </c>
      <c r="F23" s="274">
        <f>F24</f>
        <v>35000</v>
      </c>
      <c r="G23" s="23">
        <f>F23/E23%</f>
        <v>100</v>
      </c>
    </row>
    <row r="24" spans="1:7" ht="31.5" customHeight="1">
      <c r="A24" s="64"/>
      <c r="B24" s="158" t="s">
        <v>321</v>
      </c>
      <c r="C24" s="107"/>
      <c r="D24" s="313" t="s">
        <v>322</v>
      </c>
      <c r="E24" s="161">
        <f>E25</f>
        <v>35000</v>
      </c>
      <c r="F24" s="273">
        <f>F25</f>
        <v>35000</v>
      </c>
      <c r="G24" s="120"/>
    </row>
    <row r="25" spans="1:7" ht="90" customHeight="1">
      <c r="A25" s="64"/>
      <c r="B25" s="64"/>
      <c r="C25" s="6">
        <v>6170</v>
      </c>
      <c r="D25" s="54" t="s">
        <v>418</v>
      </c>
      <c r="E25" s="60">
        <v>35000</v>
      </c>
      <c r="F25" s="60">
        <v>35000</v>
      </c>
      <c r="G25" s="23"/>
    </row>
    <row r="26" spans="1:7" ht="26.25" customHeight="1" hidden="1">
      <c r="A26" s="158" t="s">
        <v>56</v>
      </c>
      <c r="B26" s="158"/>
      <c r="C26" s="107"/>
      <c r="D26" s="313" t="s">
        <v>57</v>
      </c>
      <c r="E26" s="161">
        <f>E27</f>
        <v>0</v>
      </c>
      <c r="F26" s="161"/>
      <c r="G26" s="120"/>
    </row>
    <row r="27" spans="1:7" ht="29.25" customHeight="1" hidden="1">
      <c r="A27" s="64"/>
      <c r="B27" s="158" t="s">
        <v>102</v>
      </c>
      <c r="C27" s="107"/>
      <c r="D27" s="313" t="s">
        <v>103</v>
      </c>
      <c r="E27" s="161">
        <f>E28</f>
        <v>0</v>
      </c>
      <c r="F27" s="161">
        <f>F28</f>
        <v>0</v>
      </c>
      <c r="G27" s="120"/>
    </row>
    <row r="28" spans="1:7" ht="29.25" customHeight="1" hidden="1">
      <c r="A28" s="64"/>
      <c r="B28" s="64"/>
      <c r="C28" s="6">
        <v>6800</v>
      </c>
      <c r="D28" s="54" t="s">
        <v>356</v>
      </c>
      <c r="E28" s="60"/>
      <c r="F28" s="60"/>
      <c r="G28" s="23"/>
    </row>
    <row r="29" spans="1:7" ht="29.25" customHeight="1" hidden="1">
      <c r="A29" s="158" t="s">
        <v>43</v>
      </c>
      <c r="B29" s="158"/>
      <c r="C29" s="107"/>
      <c r="D29" s="313" t="s">
        <v>44</v>
      </c>
      <c r="E29" s="161">
        <f>E30+E32</f>
        <v>0</v>
      </c>
      <c r="F29" s="161">
        <f>F30+F32</f>
        <v>0</v>
      </c>
      <c r="G29" s="23" t="e">
        <f>F29/E29%</f>
        <v>#DIV/0!</v>
      </c>
    </row>
    <row r="30" spans="1:7" ht="23.25" customHeight="1" hidden="1">
      <c r="A30" s="315"/>
      <c r="B30" s="158" t="s">
        <v>68</v>
      </c>
      <c r="C30" s="107"/>
      <c r="D30" s="313" t="s">
        <v>81</v>
      </c>
      <c r="E30" s="161">
        <f>E31</f>
        <v>0</v>
      </c>
      <c r="F30" s="161">
        <f>F31</f>
        <v>0</v>
      </c>
      <c r="G30" s="120"/>
    </row>
    <row r="31" spans="1:7" ht="21.75" customHeight="1" hidden="1">
      <c r="A31" s="315"/>
      <c r="B31" s="315"/>
      <c r="C31" s="98">
        <v>6050</v>
      </c>
      <c r="D31" s="290" t="s">
        <v>294</v>
      </c>
      <c r="E31" s="202"/>
      <c r="F31" s="202"/>
      <c r="G31" s="23"/>
    </row>
    <row r="32" spans="1:7" ht="20.25" customHeight="1" hidden="1">
      <c r="A32" s="64"/>
      <c r="B32" s="158" t="s">
        <v>69</v>
      </c>
      <c r="C32" s="107"/>
      <c r="D32" s="316" t="s">
        <v>82</v>
      </c>
      <c r="E32" s="161">
        <f>E33+E34</f>
        <v>0</v>
      </c>
      <c r="F32" s="161">
        <f>F33+F34</f>
        <v>0</v>
      </c>
      <c r="G32" s="120"/>
    </row>
    <row r="33" spans="1:7" ht="30.75" customHeight="1" hidden="1">
      <c r="A33" s="64"/>
      <c r="B33" s="64"/>
      <c r="C33" s="6">
        <v>6050</v>
      </c>
      <c r="D33" s="290" t="s">
        <v>213</v>
      </c>
      <c r="E33" s="60"/>
      <c r="F33" s="60">
        <v>0</v>
      </c>
      <c r="G33" s="23"/>
    </row>
    <row r="34" spans="1:7" ht="45.75" customHeight="1" hidden="1">
      <c r="A34" s="64"/>
      <c r="B34" s="64"/>
      <c r="C34" s="6">
        <v>6060</v>
      </c>
      <c r="D34" s="54" t="s">
        <v>214</v>
      </c>
      <c r="E34" s="60"/>
      <c r="F34" s="60"/>
      <c r="G34" s="23"/>
    </row>
    <row r="35" spans="1:7" ht="36" customHeight="1">
      <c r="A35" s="158" t="s">
        <v>33</v>
      </c>
      <c r="B35" s="158"/>
      <c r="C35" s="107"/>
      <c r="D35" s="313" t="s">
        <v>298</v>
      </c>
      <c r="E35" s="161">
        <f>E36</f>
        <v>2311715</v>
      </c>
      <c r="F35" s="161">
        <f>F36</f>
        <v>0</v>
      </c>
      <c r="G35" s="23">
        <f>F35/E35%</f>
        <v>0</v>
      </c>
    </row>
    <row r="36" spans="1:7" ht="24.75" customHeight="1">
      <c r="A36" s="64"/>
      <c r="B36" s="158" t="s">
        <v>37</v>
      </c>
      <c r="C36" s="107"/>
      <c r="D36" s="313" t="s">
        <v>38</v>
      </c>
      <c r="E36" s="161">
        <f>E37</f>
        <v>2311715</v>
      </c>
      <c r="F36" s="161">
        <f>F37</f>
        <v>0</v>
      </c>
      <c r="G36" s="120"/>
    </row>
    <row r="37" spans="1:7" ht="84" customHeight="1">
      <c r="A37" s="62"/>
      <c r="B37" s="62"/>
      <c r="C37" s="57">
        <v>6620</v>
      </c>
      <c r="D37" s="40" t="s">
        <v>281</v>
      </c>
      <c r="E37" s="60">
        <v>2311715</v>
      </c>
      <c r="F37" s="272"/>
      <c r="G37" s="23"/>
    </row>
    <row r="38" spans="1:7" ht="30" customHeight="1">
      <c r="A38" s="155" t="s">
        <v>49</v>
      </c>
      <c r="B38" s="155"/>
      <c r="C38" s="156"/>
      <c r="D38" s="109" t="s">
        <v>50</v>
      </c>
      <c r="E38" s="161">
        <f>E39+E42</f>
        <v>460200</v>
      </c>
      <c r="F38" s="161">
        <f>F39+F42</f>
        <v>433836</v>
      </c>
      <c r="G38" s="23">
        <f>F38/E38%</f>
        <v>94.27118644067797</v>
      </c>
    </row>
    <row r="39" spans="1:7" ht="36" customHeight="1">
      <c r="A39" s="155"/>
      <c r="B39" s="155" t="s">
        <v>71</v>
      </c>
      <c r="C39" s="156"/>
      <c r="D39" s="314" t="s">
        <v>83</v>
      </c>
      <c r="E39" s="161">
        <f>E40+E41</f>
        <v>460200</v>
      </c>
      <c r="F39" s="161">
        <f>F40+F41</f>
        <v>433836</v>
      </c>
      <c r="G39" s="120"/>
    </row>
    <row r="40" spans="1:7" ht="36" customHeight="1">
      <c r="A40" s="155"/>
      <c r="B40" s="155"/>
      <c r="C40" s="117">
        <v>6050</v>
      </c>
      <c r="D40" s="201" t="s">
        <v>213</v>
      </c>
      <c r="E40" s="202">
        <v>440000</v>
      </c>
      <c r="F40" s="275">
        <v>420876</v>
      </c>
      <c r="G40" s="87"/>
    </row>
    <row r="41" spans="1:7" ht="53.25" customHeight="1">
      <c r="A41" s="62"/>
      <c r="B41" s="62"/>
      <c r="C41" s="57">
        <v>6060</v>
      </c>
      <c r="D41" s="67" t="s">
        <v>214</v>
      </c>
      <c r="E41" s="60">
        <v>20200</v>
      </c>
      <c r="F41" s="272">
        <v>12960</v>
      </c>
      <c r="G41" s="23"/>
    </row>
    <row r="42" spans="1:7" ht="23.25" customHeight="1" hidden="1">
      <c r="A42" s="155"/>
      <c r="B42" s="155" t="s">
        <v>97</v>
      </c>
      <c r="C42" s="156"/>
      <c r="D42" s="268" t="s">
        <v>357</v>
      </c>
      <c r="E42" s="161">
        <f>E43</f>
        <v>0</v>
      </c>
      <c r="F42" s="161">
        <f>F43</f>
        <v>0</v>
      </c>
      <c r="G42" s="120"/>
    </row>
    <row r="43" spans="1:7" ht="44.25" customHeight="1" hidden="1">
      <c r="A43" s="62"/>
      <c r="B43" s="62"/>
      <c r="C43" s="57">
        <v>6060</v>
      </c>
      <c r="D43" s="67" t="s">
        <v>214</v>
      </c>
      <c r="E43" s="60"/>
      <c r="F43" s="272"/>
      <c r="G43" s="23"/>
    </row>
    <row r="44" spans="1:7" ht="36" customHeight="1" hidden="1">
      <c r="A44" s="155" t="s">
        <v>303</v>
      </c>
      <c r="B44" s="155"/>
      <c r="C44" s="156"/>
      <c r="D44" s="268" t="s">
        <v>334</v>
      </c>
      <c r="E44" s="161">
        <f>E45+E47</f>
        <v>0</v>
      </c>
      <c r="F44" s="161">
        <f>F45+F47</f>
        <v>0</v>
      </c>
      <c r="G44" s="120" t="e">
        <f>F44/E44%</f>
        <v>#DIV/0!</v>
      </c>
    </row>
    <row r="45" spans="1:7" ht="38.25" customHeight="1" hidden="1">
      <c r="A45" s="62"/>
      <c r="B45" s="155" t="s">
        <v>335</v>
      </c>
      <c r="C45" s="156"/>
      <c r="D45" s="268" t="s">
        <v>336</v>
      </c>
      <c r="E45" s="161">
        <f>E46</f>
        <v>0</v>
      </c>
      <c r="F45" s="161">
        <f>F46</f>
        <v>0</v>
      </c>
      <c r="G45" s="120"/>
    </row>
    <row r="46" spans="1:7" ht="35.25" customHeight="1" hidden="1">
      <c r="A46" s="62"/>
      <c r="B46" s="62"/>
      <c r="C46" s="57">
        <v>6050</v>
      </c>
      <c r="D46" s="201" t="s">
        <v>213</v>
      </c>
      <c r="E46" s="60"/>
      <c r="F46" s="272"/>
      <c r="G46" s="23"/>
    </row>
    <row r="47" spans="1:7" ht="37.5" customHeight="1" hidden="1">
      <c r="A47" s="62"/>
      <c r="B47" s="155" t="s">
        <v>341</v>
      </c>
      <c r="C47" s="156"/>
      <c r="D47" s="268" t="s">
        <v>342</v>
      </c>
      <c r="E47" s="161">
        <f>E48</f>
        <v>0</v>
      </c>
      <c r="F47" s="161">
        <f>F48</f>
        <v>0</v>
      </c>
      <c r="G47" s="120"/>
    </row>
    <row r="48" spans="1:7" ht="37.5" customHeight="1" hidden="1">
      <c r="A48" s="62"/>
      <c r="B48" s="62"/>
      <c r="C48" s="57">
        <v>6050</v>
      </c>
      <c r="D48" s="201" t="s">
        <v>213</v>
      </c>
      <c r="E48" s="60"/>
      <c r="F48" s="272"/>
      <c r="G48" s="23"/>
    </row>
    <row r="49" spans="1:7" ht="21" customHeight="1">
      <c r="A49" s="158" t="s">
        <v>106</v>
      </c>
      <c r="B49" s="158"/>
      <c r="C49" s="107"/>
      <c r="D49" s="109" t="s">
        <v>392</v>
      </c>
      <c r="E49" s="161">
        <f>E50</f>
        <v>2430000</v>
      </c>
      <c r="F49" s="161">
        <f>F50</f>
        <v>2417580</v>
      </c>
      <c r="G49" s="120">
        <f>F49/E49%</f>
        <v>99.4888888888889</v>
      </c>
    </row>
    <row r="50" spans="1:7" ht="23.25" customHeight="1">
      <c r="A50" s="64"/>
      <c r="B50" s="158" t="s">
        <v>200</v>
      </c>
      <c r="C50" s="107"/>
      <c r="D50" s="109" t="s">
        <v>201</v>
      </c>
      <c r="E50" s="161">
        <f>E51+E52+E53</f>
        <v>2430000</v>
      </c>
      <c r="F50" s="161">
        <f>F51+F52+F53</f>
        <v>2417580</v>
      </c>
      <c r="G50" s="120"/>
    </row>
    <row r="51" spans="1:7" ht="30" customHeight="1">
      <c r="A51" s="66"/>
      <c r="B51" s="66"/>
      <c r="C51" s="27">
        <v>6050</v>
      </c>
      <c r="D51" s="201" t="s">
        <v>213</v>
      </c>
      <c r="E51" s="60">
        <v>782043</v>
      </c>
      <c r="F51" s="60">
        <v>776364</v>
      </c>
      <c r="G51" s="30"/>
    </row>
    <row r="52" spans="1:7" ht="36" customHeight="1">
      <c r="A52" s="66"/>
      <c r="B52" s="66"/>
      <c r="C52" s="27">
        <v>6057</v>
      </c>
      <c r="D52" s="201" t="s">
        <v>213</v>
      </c>
      <c r="E52" s="60">
        <v>1153570</v>
      </c>
      <c r="F52" s="60">
        <v>1148851</v>
      </c>
      <c r="G52" s="30"/>
    </row>
    <row r="53" spans="1:7" ht="36.75" customHeight="1">
      <c r="A53" s="66"/>
      <c r="B53" s="66"/>
      <c r="C53" s="27">
        <v>6059</v>
      </c>
      <c r="D53" s="201" t="s">
        <v>213</v>
      </c>
      <c r="E53" s="60">
        <v>494387</v>
      </c>
      <c r="F53" s="60">
        <v>492365</v>
      </c>
      <c r="G53" s="30"/>
    </row>
    <row r="54" spans="1:7" ht="32.25" customHeight="1">
      <c r="A54" s="393" t="s">
        <v>39</v>
      </c>
      <c r="B54" s="394"/>
      <c r="C54" s="394"/>
      <c r="D54" s="394"/>
      <c r="E54" s="282">
        <f>E4+E8+E16+E23+E26+E29+E35+E38+E44+E49</f>
        <v>13906738</v>
      </c>
      <c r="F54" s="282">
        <f>F4+F8+F16+F23+F26+F29+F35+F38+F44+F49</f>
        <v>6543393</v>
      </c>
      <c r="G54" s="190">
        <f>F54/E54%</f>
        <v>47.051961430495055</v>
      </c>
    </row>
  </sheetData>
  <sheetProtection/>
  <mergeCells count="3">
    <mergeCell ref="F1:G1"/>
    <mergeCell ref="A2:G2"/>
    <mergeCell ref="A54:D54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G24"/>
  <sheetViews>
    <sheetView zoomScale="75" zoomScaleNormal="75" zoomScalePageLayoutView="0" workbookViewId="0" topLeftCell="A1">
      <selection activeCell="J13" sqref="J13"/>
    </sheetView>
  </sheetViews>
  <sheetFormatPr defaultColWidth="9.00390625" defaultRowHeight="12.75"/>
  <cols>
    <col min="1" max="1" width="8.25390625" style="111" customWidth="1"/>
    <col min="2" max="2" width="10.75390625" style="111" customWidth="1"/>
    <col min="3" max="3" width="12.00390625" style="111" customWidth="1"/>
    <col min="4" max="4" width="26.875" style="111" customWidth="1"/>
    <col min="5" max="5" width="19.625" style="111" customWidth="1"/>
    <col min="6" max="6" width="17.125" style="111" customWidth="1"/>
    <col min="7" max="7" width="13.75390625" style="111" customWidth="1"/>
    <col min="8" max="16384" width="9.125" style="111" customWidth="1"/>
  </cols>
  <sheetData>
    <row r="1" spans="1:7" ht="29.25" customHeight="1">
      <c r="A1" s="1"/>
      <c r="B1" s="1"/>
      <c r="C1" s="1"/>
      <c r="D1" s="196"/>
      <c r="G1" s="196" t="s">
        <v>479</v>
      </c>
    </row>
    <row r="2" spans="1:7" s="195" customFormat="1" ht="61.5" customHeight="1">
      <c r="A2" s="395" t="s">
        <v>439</v>
      </c>
      <c r="B2" s="395"/>
      <c r="C2" s="395"/>
      <c r="D2" s="395"/>
      <c r="E2" s="395"/>
      <c r="F2" s="395"/>
      <c r="G2" s="395"/>
    </row>
    <row r="3" spans="1:7" ht="33.75" customHeight="1">
      <c r="A3" s="107" t="s">
        <v>358</v>
      </c>
      <c r="B3" s="107" t="s">
        <v>2</v>
      </c>
      <c r="C3" s="107" t="s">
        <v>3</v>
      </c>
      <c r="D3" s="107" t="s">
        <v>4</v>
      </c>
      <c r="E3" s="107" t="s">
        <v>359</v>
      </c>
      <c r="F3" s="107" t="s">
        <v>6</v>
      </c>
      <c r="G3" s="107" t="s">
        <v>7</v>
      </c>
    </row>
    <row r="4" spans="1:7" ht="36" customHeight="1">
      <c r="A4" s="133" t="s">
        <v>303</v>
      </c>
      <c r="B4" s="133"/>
      <c r="C4" s="301"/>
      <c r="D4" s="135" t="s">
        <v>334</v>
      </c>
      <c r="E4" s="136">
        <f>E5+E8+E10+E13+E15+E17+E19+E21</f>
        <v>1600676</v>
      </c>
      <c r="F4" s="136">
        <f>F5+F8+F10+F13+F15+F17+F19+F21</f>
        <v>1191609</v>
      </c>
      <c r="G4" s="190">
        <f>F4/E4%</f>
        <v>74.44410986358264</v>
      </c>
    </row>
    <row r="5" spans="1:7" ht="30.75" customHeight="1">
      <c r="A5" s="129"/>
      <c r="B5" s="129" t="s">
        <v>335</v>
      </c>
      <c r="C5" s="255"/>
      <c r="D5" s="130" t="s">
        <v>336</v>
      </c>
      <c r="E5" s="131">
        <f>E6+E7</f>
        <v>404621</v>
      </c>
      <c r="F5" s="131">
        <f>F6+F7</f>
        <v>324898</v>
      </c>
      <c r="G5" s="190">
        <f>F5/E5%</f>
        <v>80.29687040465028</v>
      </c>
    </row>
    <row r="6" spans="1:7" ht="30.75" customHeight="1">
      <c r="A6" s="129"/>
      <c r="B6" s="129"/>
      <c r="C6" s="255" t="s">
        <v>337</v>
      </c>
      <c r="D6" s="130" t="s">
        <v>211</v>
      </c>
      <c r="E6" s="131">
        <v>404621</v>
      </c>
      <c r="F6" s="131">
        <v>324898</v>
      </c>
      <c r="G6" s="190"/>
    </row>
    <row r="7" spans="1:7" ht="30" hidden="1">
      <c r="A7" s="129"/>
      <c r="B7" s="129"/>
      <c r="C7" s="255">
        <v>6050</v>
      </c>
      <c r="D7" s="130" t="s">
        <v>213</v>
      </c>
      <c r="E7" s="131"/>
      <c r="F7" s="131"/>
      <c r="G7" s="190"/>
    </row>
    <row r="8" spans="1:7" ht="15.75">
      <c r="A8" s="129"/>
      <c r="B8" s="129" t="s">
        <v>338</v>
      </c>
      <c r="C8" s="255"/>
      <c r="D8" s="130" t="s">
        <v>339</v>
      </c>
      <c r="E8" s="131">
        <f>E9</f>
        <v>10000</v>
      </c>
      <c r="F8" s="131">
        <f>F9</f>
        <v>0</v>
      </c>
      <c r="G8" s="190">
        <f>F8/E8%</f>
        <v>0</v>
      </c>
    </row>
    <row r="9" spans="1:7" ht="33" customHeight="1">
      <c r="A9" s="129"/>
      <c r="B9" s="129"/>
      <c r="C9" s="255" t="s">
        <v>340</v>
      </c>
      <c r="D9" s="130" t="s">
        <v>211</v>
      </c>
      <c r="E9" s="131">
        <v>10000</v>
      </c>
      <c r="F9" s="131"/>
      <c r="G9" s="190"/>
    </row>
    <row r="10" spans="1:7" ht="30">
      <c r="A10" s="129"/>
      <c r="B10" s="129" t="s">
        <v>341</v>
      </c>
      <c r="C10" s="255"/>
      <c r="D10" s="130" t="s">
        <v>342</v>
      </c>
      <c r="E10" s="131">
        <f>E11+E12</f>
        <v>440676</v>
      </c>
      <c r="F10" s="131">
        <f>F11+F12</f>
        <v>241878</v>
      </c>
      <c r="G10" s="190">
        <f>F10/E10%</f>
        <v>54.887944884677175</v>
      </c>
    </row>
    <row r="11" spans="1:7" ht="22.5" customHeight="1">
      <c r="A11" s="129"/>
      <c r="B11" s="129"/>
      <c r="C11" s="255" t="s">
        <v>345</v>
      </c>
      <c r="D11" s="130" t="s">
        <v>211</v>
      </c>
      <c r="E11" s="131">
        <v>440676</v>
      </c>
      <c r="F11" s="131">
        <v>241878</v>
      </c>
      <c r="G11" s="190"/>
    </row>
    <row r="12" spans="1:7" ht="30" hidden="1">
      <c r="A12" s="129"/>
      <c r="B12" s="129"/>
      <c r="C12" s="255">
        <v>6050</v>
      </c>
      <c r="D12" s="130" t="s">
        <v>213</v>
      </c>
      <c r="E12" s="131"/>
      <c r="F12" s="131"/>
      <c r="G12" s="190"/>
    </row>
    <row r="13" spans="1:7" ht="45">
      <c r="A13" s="129"/>
      <c r="B13" s="129" t="s">
        <v>343</v>
      </c>
      <c r="C13" s="255"/>
      <c r="D13" s="130" t="s">
        <v>344</v>
      </c>
      <c r="E13" s="131">
        <f>E14</f>
        <v>10000</v>
      </c>
      <c r="F13" s="131">
        <f>F14</f>
        <v>0</v>
      </c>
      <c r="G13" s="190">
        <f>F13/E13%</f>
        <v>0</v>
      </c>
    </row>
    <row r="14" spans="1:7" ht="15.75">
      <c r="A14" s="129"/>
      <c r="B14" s="129"/>
      <c r="C14" s="255" t="s">
        <v>345</v>
      </c>
      <c r="D14" s="130" t="s">
        <v>211</v>
      </c>
      <c r="E14" s="131">
        <v>10000</v>
      </c>
      <c r="F14" s="131"/>
      <c r="G14" s="190"/>
    </row>
    <row r="15" spans="1:7" ht="30">
      <c r="A15" s="129"/>
      <c r="B15" s="129" t="s">
        <v>346</v>
      </c>
      <c r="C15" s="255"/>
      <c r="D15" s="130" t="s">
        <v>347</v>
      </c>
      <c r="E15" s="131">
        <f>E16</f>
        <v>10000</v>
      </c>
      <c r="F15" s="131">
        <f>F16</f>
        <v>0</v>
      </c>
      <c r="G15" s="190">
        <f>F15/E15%</f>
        <v>0</v>
      </c>
    </row>
    <row r="16" spans="1:7" ht="15.75">
      <c r="A16" s="129"/>
      <c r="B16" s="129"/>
      <c r="C16" s="255" t="s">
        <v>345</v>
      </c>
      <c r="D16" s="130" t="s">
        <v>211</v>
      </c>
      <c r="E16" s="131">
        <v>10000</v>
      </c>
      <c r="F16" s="131"/>
      <c r="G16" s="190"/>
    </row>
    <row r="17" spans="1:7" ht="30">
      <c r="A17" s="129"/>
      <c r="B17" s="129" t="s">
        <v>349</v>
      </c>
      <c r="C17" s="255"/>
      <c r="D17" s="130" t="s">
        <v>481</v>
      </c>
      <c r="E17" s="131">
        <f>E18</f>
        <v>665379</v>
      </c>
      <c r="F17" s="131">
        <f>F18</f>
        <v>579903</v>
      </c>
      <c r="G17" s="190">
        <f>F17/E17%</f>
        <v>87.15378754063474</v>
      </c>
    </row>
    <row r="18" spans="1:7" ht="15.75">
      <c r="A18" s="129"/>
      <c r="B18" s="129"/>
      <c r="C18" s="255" t="s">
        <v>426</v>
      </c>
      <c r="D18" s="130" t="s">
        <v>211</v>
      </c>
      <c r="E18" s="131">
        <v>665379</v>
      </c>
      <c r="F18" s="131">
        <v>579903</v>
      </c>
      <c r="G18" s="190"/>
    </row>
    <row r="19" spans="1:7" ht="30">
      <c r="A19" s="129"/>
      <c r="B19" s="129" t="s">
        <v>348</v>
      </c>
      <c r="C19" s="255"/>
      <c r="D19" s="130" t="s">
        <v>352</v>
      </c>
      <c r="E19" s="131">
        <f>E20</f>
        <v>10000</v>
      </c>
      <c r="F19" s="131">
        <f>F20</f>
        <v>0</v>
      </c>
      <c r="G19" s="190">
        <f>F19/E19%</f>
        <v>0</v>
      </c>
    </row>
    <row r="20" spans="1:7" ht="15.75">
      <c r="A20" s="129"/>
      <c r="B20" s="129"/>
      <c r="C20" s="255">
        <v>4270</v>
      </c>
      <c r="D20" s="130" t="s">
        <v>211</v>
      </c>
      <c r="E20" s="131">
        <v>10000</v>
      </c>
      <c r="F20" s="131"/>
      <c r="G20" s="190"/>
    </row>
    <row r="21" spans="1:7" ht="15.75">
      <c r="A21" s="129"/>
      <c r="B21" s="129" t="s">
        <v>350</v>
      </c>
      <c r="C21" s="255"/>
      <c r="D21" s="130" t="s">
        <v>46</v>
      </c>
      <c r="E21" s="131">
        <f>E22+E23</f>
        <v>50000</v>
      </c>
      <c r="F21" s="131">
        <f>F22+F23</f>
        <v>44930</v>
      </c>
      <c r="G21" s="190">
        <f>F21/E21%</f>
        <v>89.86</v>
      </c>
    </row>
    <row r="22" spans="1:7" ht="183.75" customHeight="1">
      <c r="A22" s="129"/>
      <c r="B22" s="129"/>
      <c r="C22" s="255">
        <v>2360</v>
      </c>
      <c r="D22" s="130" t="s">
        <v>427</v>
      </c>
      <c r="E22" s="131">
        <v>10000</v>
      </c>
      <c r="F22" s="131">
        <v>10000</v>
      </c>
      <c r="G22" s="190"/>
    </row>
    <row r="23" spans="1:7" ht="15.75">
      <c r="A23" s="129"/>
      <c r="B23" s="129"/>
      <c r="C23" s="255" t="s">
        <v>288</v>
      </c>
      <c r="D23" s="130" t="s">
        <v>211</v>
      </c>
      <c r="E23" s="131">
        <v>40000</v>
      </c>
      <c r="F23" s="131">
        <v>34930</v>
      </c>
      <c r="G23" s="190"/>
    </row>
    <row r="24" spans="1:7" ht="15.75">
      <c r="A24" s="387" t="s">
        <v>39</v>
      </c>
      <c r="B24" s="388"/>
      <c r="C24" s="388"/>
      <c r="D24" s="389"/>
      <c r="E24" s="317">
        <f>E4</f>
        <v>1600676</v>
      </c>
      <c r="F24" s="317">
        <f>F4</f>
        <v>1191609</v>
      </c>
      <c r="G24" s="190">
        <f>F24/E24%</f>
        <v>74.44410986358264</v>
      </c>
    </row>
  </sheetData>
  <sheetProtection/>
  <mergeCells count="2">
    <mergeCell ref="A24:D24"/>
    <mergeCell ref="A2:G2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18"/>
  <sheetViews>
    <sheetView zoomScale="75" zoomScaleNormal="75" zoomScalePageLayoutView="0" workbookViewId="0" topLeftCell="A1">
      <selection activeCell="F1" sqref="F1:G1"/>
    </sheetView>
  </sheetViews>
  <sheetFormatPr defaultColWidth="9.00390625" defaultRowHeight="12.75"/>
  <cols>
    <col min="1" max="1" width="5.625" style="111" customWidth="1"/>
    <col min="2" max="2" width="5.00390625" style="111" customWidth="1"/>
    <col min="3" max="3" width="51.875" style="111" customWidth="1"/>
    <col min="4" max="4" width="15.25390625" style="111" customWidth="1"/>
    <col min="5" max="5" width="15.875" style="111" customWidth="1"/>
    <col min="6" max="6" width="16.25390625" style="111" customWidth="1"/>
    <col min="7" max="7" width="16.75390625" style="111" customWidth="1"/>
    <col min="8" max="16384" width="9.125" style="111" customWidth="1"/>
  </cols>
  <sheetData>
    <row r="1" spans="1:7" ht="30.75" customHeight="1">
      <c r="A1" s="1"/>
      <c r="B1" s="1"/>
      <c r="C1" s="1"/>
      <c r="D1" s="1"/>
      <c r="E1" s="1"/>
      <c r="F1" s="396" t="s">
        <v>257</v>
      </c>
      <c r="G1" s="396"/>
    </row>
    <row r="2" spans="1:7" ht="24.75" customHeight="1">
      <c r="A2" s="1"/>
      <c r="B2" s="1"/>
      <c r="C2" s="1"/>
      <c r="D2" s="1"/>
      <c r="E2" s="1"/>
      <c r="F2" s="1"/>
      <c r="G2" s="1"/>
    </row>
    <row r="3" spans="1:7" s="197" customFormat="1" ht="90.75" customHeight="1">
      <c r="A3" s="48"/>
      <c r="B3" s="48"/>
      <c r="C3" s="397" t="s">
        <v>441</v>
      </c>
      <c r="D3" s="397"/>
      <c r="E3" s="397"/>
      <c r="F3" s="397"/>
      <c r="G3" s="48"/>
    </row>
    <row r="4" spans="1:7" ht="18" customHeight="1">
      <c r="A4" s="1"/>
      <c r="B4" s="1"/>
      <c r="C4" s="1"/>
      <c r="D4" s="1"/>
      <c r="E4" s="1"/>
      <c r="F4" s="1"/>
      <c r="G4" s="1"/>
    </row>
    <row r="5" spans="1:7" ht="18" customHeight="1">
      <c r="A5" s="1"/>
      <c r="B5" s="1"/>
      <c r="C5" s="1"/>
      <c r="D5" s="1"/>
      <c r="E5" s="1"/>
      <c r="F5" s="1"/>
      <c r="G5" s="1"/>
    </row>
    <row r="6" spans="1:7" ht="30.75" customHeight="1">
      <c r="A6" s="399" t="s">
        <v>107</v>
      </c>
      <c r="B6" s="400" t="s">
        <v>4</v>
      </c>
      <c r="C6" s="401"/>
      <c r="D6" s="404" t="s">
        <v>442</v>
      </c>
      <c r="E6" s="404"/>
      <c r="F6" s="405" t="s">
        <v>112</v>
      </c>
      <c r="G6" s="405"/>
    </row>
    <row r="7" spans="1:7" ht="24.75" customHeight="1">
      <c r="A7" s="399"/>
      <c r="B7" s="402"/>
      <c r="C7" s="403"/>
      <c r="D7" s="6" t="s">
        <v>5</v>
      </c>
      <c r="E7" s="6" t="s">
        <v>6</v>
      </c>
      <c r="F7" s="6" t="s">
        <v>5</v>
      </c>
      <c r="G7" s="6" t="s">
        <v>6</v>
      </c>
    </row>
    <row r="8" spans="1:7" ht="31.5" customHeight="1">
      <c r="A8" s="47"/>
      <c r="B8" s="335">
        <v>1</v>
      </c>
      <c r="C8" s="104" t="s">
        <v>263</v>
      </c>
      <c r="D8" s="52">
        <v>2158000</v>
      </c>
      <c r="E8" s="52">
        <v>1961500</v>
      </c>
      <c r="F8" s="52">
        <v>2158000</v>
      </c>
      <c r="G8" s="52">
        <v>1961500</v>
      </c>
    </row>
    <row r="9" spans="1:7" ht="30.75" customHeight="1">
      <c r="A9" s="47"/>
      <c r="B9" s="335">
        <v>2</v>
      </c>
      <c r="C9" s="104" t="s">
        <v>443</v>
      </c>
      <c r="D9" s="52">
        <v>200000</v>
      </c>
      <c r="E9" s="52">
        <v>199990</v>
      </c>
      <c r="F9" s="52">
        <v>200000</v>
      </c>
      <c r="G9" s="52">
        <v>199990</v>
      </c>
    </row>
    <row r="10" spans="1:7" ht="31.5" customHeight="1" hidden="1">
      <c r="A10" s="47"/>
      <c r="B10" s="335">
        <v>1</v>
      </c>
      <c r="C10" s="33"/>
      <c r="D10" s="52"/>
      <c r="E10" s="52"/>
      <c r="F10" s="52"/>
      <c r="G10" s="52"/>
    </row>
    <row r="11" spans="1:7" ht="28.5" customHeight="1">
      <c r="A11" s="46"/>
      <c r="B11" s="398" t="s">
        <v>143</v>
      </c>
      <c r="C11" s="398"/>
      <c r="D11" s="53">
        <f>D8+D9</f>
        <v>2358000</v>
      </c>
      <c r="E11" s="53">
        <f>E8+E9</f>
        <v>2161490</v>
      </c>
      <c r="F11" s="53">
        <f>F8+F9</f>
        <v>2358000</v>
      </c>
      <c r="G11" s="53">
        <f>G8+G9</f>
        <v>2161490</v>
      </c>
    </row>
    <row r="12" spans="2:7" ht="24.75" customHeight="1">
      <c r="B12" s="100"/>
      <c r="C12" s="100"/>
      <c r="D12" s="101"/>
      <c r="E12" s="101"/>
      <c r="F12" s="101"/>
      <c r="G12" s="101"/>
    </row>
    <row r="13" spans="2:7" ht="18.75" customHeight="1">
      <c r="B13" s="100"/>
      <c r="C13" s="100"/>
      <c r="D13" s="101"/>
      <c r="E13" s="101"/>
      <c r="F13" s="101"/>
      <c r="G13" s="101"/>
    </row>
    <row r="14" spans="2:7" ht="18.75" customHeight="1">
      <c r="B14" s="100"/>
      <c r="C14" s="100"/>
      <c r="D14" s="56"/>
      <c r="E14" s="56"/>
      <c r="F14" s="56"/>
      <c r="G14" s="56"/>
    </row>
    <row r="15" spans="2:7" ht="21.75" customHeight="1">
      <c r="B15" s="100"/>
      <c r="C15" s="100"/>
      <c r="D15" s="56"/>
      <c r="E15" s="56"/>
      <c r="F15" s="56"/>
      <c r="G15" s="56"/>
    </row>
    <row r="16" spans="2:7" ht="31.5" customHeight="1">
      <c r="B16" s="31"/>
      <c r="C16" s="105"/>
      <c r="D16" s="56"/>
      <c r="E16" s="56"/>
      <c r="F16" s="56"/>
      <c r="G16" s="56"/>
    </row>
    <row r="17" spans="2:7" s="103" customFormat="1" ht="24.75" customHeight="1">
      <c r="B17" s="102"/>
      <c r="C17" s="102"/>
      <c r="D17" s="101"/>
      <c r="E17" s="101"/>
      <c r="F17" s="101"/>
      <c r="G17" s="101"/>
    </row>
    <row r="18" spans="4:7" ht="15">
      <c r="D18" s="56"/>
      <c r="E18" s="56"/>
      <c r="F18" s="56"/>
      <c r="G18" s="56"/>
    </row>
  </sheetData>
  <sheetProtection/>
  <mergeCells count="7">
    <mergeCell ref="F1:G1"/>
    <mergeCell ref="C3:F3"/>
    <mergeCell ref="B11:C11"/>
    <mergeCell ref="A6:A7"/>
    <mergeCell ref="B6:C7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6"/>
  </sheetPr>
  <dimension ref="A2:H30"/>
  <sheetViews>
    <sheetView zoomScale="75" zoomScaleNormal="75" zoomScalePageLayoutView="0" workbookViewId="0" topLeftCell="A13">
      <selection activeCell="A3" sqref="A3:H3"/>
    </sheetView>
  </sheetViews>
  <sheetFormatPr defaultColWidth="9.00390625" defaultRowHeight="12.75"/>
  <cols>
    <col min="1" max="1" width="6.125" style="1" customWidth="1"/>
    <col min="2" max="2" width="11.125" style="1" customWidth="1"/>
    <col min="3" max="3" width="11.375" style="1" customWidth="1"/>
    <col min="4" max="4" width="7.375" style="1" customWidth="1"/>
    <col min="5" max="5" width="40.375" style="1" customWidth="1"/>
    <col min="6" max="6" width="18.00390625" style="1" customWidth="1"/>
    <col min="7" max="7" width="17.625" style="1" customWidth="1"/>
    <col min="8" max="8" width="11.75390625" style="1" customWidth="1"/>
    <col min="9" max="16384" width="9.125" style="1" customWidth="1"/>
  </cols>
  <sheetData>
    <row r="2" spans="7:8" ht="15">
      <c r="G2" s="410" t="s">
        <v>258</v>
      </c>
      <c r="H2" s="410"/>
    </row>
    <row r="3" spans="1:8" ht="41.25" customHeight="1">
      <c r="A3" s="409" t="s">
        <v>444</v>
      </c>
      <c r="B3" s="409"/>
      <c r="C3" s="409"/>
      <c r="D3" s="409"/>
      <c r="E3" s="409"/>
      <c r="F3" s="409"/>
      <c r="G3" s="409"/>
      <c r="H3" s="409"/>
    </row>
    <row r="4" spans="1:5" ht="15.75">
      <c r="A4" s="351"/>
      <c r="B4" s="351"/>
      <c r="C4" s="351"/>
      <c r="D4" s="352"/>
      <c r="E4" s="350"/>
    </row>
    <row r="5" spans="1:5" ht="15">
      <c r="A5" s="351"/>
      <c r="B5" s="351"/>
      <c r="C5" s="351"/>
      <c r="D5" s="351"/>
      <c r="E5" s="351"/>
    </row>
    <row r="6" spans="1:8" ht="42" customHeight="1">
      <c r="A6" s="353" t="s">
        <v>107</v>
      </c>
      <c r="B6" s="353" t="s">
        <v>358</v>
      </c>
      <c r="C6" s="353" t="s">
        <v>2</v>
      </c>
      <c r="D6" s="353" t="s">
        <v>108</v>
      </c>
      <c r="E6" s="353" t="s">
        <v>109</v>
      </c>
      <c r="F6" s="354" t="s">
        <v>5</v>
      </c>
      <c r="G6" s="354" t="s">
        <v>469</v>
      </c>
      <c r="H6" s="354" t="s">
        <v>7</v>
      </c>
    </row>
    <row r="7" spans="1:8" ht="31.5">
      <c r="A7" s="355"/>
      <c r="B7" s="355"/>
      <c r="C7" s="355"/>
      <c r="D7" s="355"/>
      <c r="E7" s="356" t="s">
        <v>445</v>
      </c>
      <c r="F7" s="108">
        <f>F8</f>
        <v>16351555</v>
      </c>
      <c r="G7" s="108">
        <f>G8</f>
        <v>13327203</v>
      </c>
      <c r="H7" s="348">
        <f>G7/F7%</f>
        <v>81.50419333207148</v>
      </c>
    </row>
    <row r="8" spans="1:8" ht="15.75">
      <c r="A8" s="355"/>
      <c r="B8" s="355"/>
      <c r="C8" s="355"/>
      <c r="D8" s="355"/>
      <c r="E8" s="356" t="s">
        <v>446</v>
      </c>
      <c r="F8" s="108">
        <f>F9+F10+F11+F12+F13+F14+F15+F16</f>
        <v>16351555</v>
      </c>
      <c r="G8" s="108">
        <f>G9+G10+G11+G12+G13+G14+G15+G16</f>
        <v>13327203</v>
      </c>
      <c r="H8" s="348"/>
    </row>
    <row r="9" spans="1:8" ht="30">
      <c r="A9" s="355" t="s">
        <v>110</v>
      </c>
      <c r="B9" s="355">
        <v>600</v>
      </c>
      <c r="C9" s="355">
        <v>60014</v>
      </c>
      <c r="D9" s="355">
        <v>2310</v>
      </c>
      <c r="E9" s="357" t="s">
        <v>447</v>
      </c>
      <c r="F9" s="7">
        <v>242830</v>
      </c>
      <c r="G9" s="7">
        <v>242830</v>
      </c>
      <c r="H9" s="358"/>
    </row>
    <row r="10" spans="1:8" ht="195">
      <c r="A10" s="355" t="s">
        <v>111</v>
      </c>
      <c r="B10" s="355">
        <v>750</v>
      </c>
      <c r="C10" s="355">
        <v>75020</v>
      </c>
      <c r="D10" s="355">
        <v>6617</v>
      </c>
      <c r="E10" s="357" t="s">
        <v>448</v>
      </c>
      <c r="F10" s="7">
        <v>1098195</v>
      </c>
      <c r="G10" s="7">
        <v>654639</v>
      </c>
      <c r="H10" s="359"/>
    </row>
    <row r="11" spans="1:8" ht="30">
      <c r="A11" s="355" t="s">
        <v>449</v>
      </c>
      <c r="B11" s="355">
        <v>851</v>
      </c>
      <c r="C11" s="355">
        <v>85156</v>
      </c>
      <c r="D11" s="355">
        <v>2320</v>
      </c>
      <c r="E11" s="357" t="s">
        <v>450</v>
      </c>
      <c r="F11" s="7">
        <v>10655102</v>
      </c>
      <c r="G11" s="7">
        <v>10655102</v>
      </c>
      <c r="H11" s="358"/>
    </row>
    <row r="12" spans="1:8" ht="45">
      <c r="A12" s="355" t="s">
        <v>451</v>
      </c>
      <c r="B12" s="355">
        <v>852</v>
      </c>
      <c r="C12" s="355">
        <v>85201</v>
      </c>
      <c r="D12" s="355">
        <v>2320</v>
      </c>
      <c r="E12" s="357" t="s">
        <v>452</v>
      </c>
      <c r="F12" s="7">
        <v>450000</v>
      </c>
      <c r="G12" s="7">
        <v>260487</v>
      </c>
      <c r="H12" s="358"/>
    </row>
    <row r="13" spans="1:8" ht="30">
      <c r="A13" s="355" t="s">
        <v>453</v>
      </c>
      <c r="B13" s="355">
        <v>852</v>
      </c>
      <c r="C13" s="355">
        <v>85204</v>
      </c>
      <c r="D13" s="355">
        <v>2320</v>
      </c>
      <c r="E13" s="357" t="s">
        <v>454</v>
      </c>
      <c r="F13" s="7">
        <v>215000</v>
      </c>
      <c r="G13" s="7">
        <v>140638</v>
      </c>
      <c r="H13" s="358"/>
    </row>
    <row r="14" spans="1:8" ht="15">
      <c r="A14" s="355" t="s">
        <v>455</v>
      </c>
      <c r="B14" s="355">
        <v>853</v>
      </c>
      <c r="C14" s="355">
        <v>85311</v>
      </c>
      <c r="D14" s="355">
        <v>2320</v>
      </c>
      <c r="E14" s="357" t="s">
        <v>456</v>
      </c>
      <c r="F14" s="7">
        <v>21372</v>
      </c>
      <c r="G14" s="7">
        <v>16166</v>
      </c>
      <c r="H14" s="358"/>
    </row>
    <row r="15" spans="1:8" ht="30">
      <c r="A15" s="355" t="s">
        <v>457</v>
      </c>
      <c r="B15" s="355">
        <v>853</v>
      </c>
      <c r="C15" s="355">
        <v>85333</v>
      </c>
      <c r="D15" s="355">
        <v>2320</v>
      </c>
      <c r="E15" s="357" t="s">
        <v>458</v>
      </c>
      <c r="F15" s="7">
        <v>1357341</v>
      </c>
      <c r="G15" s="7">
        <v>1357341</v>
      </c>
      <c r="H15" s="358"/>
    </row>
    <row r="16" spans="1:8" ht="30">
      <c r="A16" s="355" t="s">
        <v>459</v>
      </c>
      <c r="B16" s="355">
        <v>853</v>
      </c>
      <c r="C16" s="355">
        <v>85333</v>
      </c>
      <c r="D16" s="355">
        <v>6620</v>
      </c>
      <c r="E16" s="357" t="s">
        <v>458</v>
      </c>
      <c r="F16" s="7">
        <v>2311715</v>
      </c>
      <c r="G16" s="7"/>
      <c r="H16" s="358"/>
    </row>
    <row r="17" spans="1:8" ht="47.25">
      <c r="A17" s="355"/>
      <c r="B17" s="355"/>
      <c r="C17" s="355"/>
      <c r="D17" s="355"/>
      <c r="E17" s="356" t="s">
        <v>460</v>
      </c>
      <c r="F17" s="108">
        <f>F18+F24</f>
        <v>7333104</v>
      </c>
      <c r="G17" s="108">
        <f>G18+G24</f>
        <v>7158010</v>
      </c>
      <c r="H17" s="348">
        <f>G17/F17%</f>
        <v>97.61227987493427</v>
      </c>
    </row>
    <row r="18" spans="1:8" ht="15.75">
      <c r="A18" s="355"/>
      <c r="B18" s="355"/>
      <c r="C18" s="355"/>
      <c r="D18" s="355"/>
      <c r="E18" s="356" t="s">
        <v>461</v>
      </c>
      <c r="F18" s="108">
        <f>F19+F20+F21+F22+F23</f>
        <v>5168582</v>
      </c>
      <c r="G18" s="108">
        <f>G19+G20+G21+G22+G23</f>
        <v>5114133</v>
      </c>
      <c r="H18" s="348"/>
    </row>
    <row r="19" spans="1:8" ht="75">
      <c r="A19" s="355" t="s">
        <v>110</v>
      </c>
      <c r="B19" s="355">
        <v>801</v>
      </c>
      <c r="C19" s="355">
        <v>80102</v>
      </c>
      <c r="D19" s="355">
        <v>2540</v>
      </c>
      <c r="E19" s="357" t="s">
        <v>462</v>
      </c>
      <c r="F19" s="7">
        <v>1704070</v>
      </c>
      <c r="G19" s="7">
        <v>1682244</v>
      </c>
      <c r="H19" s="358"/>
    </row>
    <row r="20" spans="1:8" ht="75">
      <c r="A20" s="355" t="s">
        <v>111</v>
      </c>
      <c r="B20" s="355">
        <v>801</v>
      </c>
      <c r="C20" s="355">
        <v>80111</v>
      </c>
      <c r="D20" s="355">
        <v>2540</v>
      </c>
      <c r="E20" s="357" t="s">
        <v>462</v>
      </c>
      <c r="F20" s="7">
        <v>442891</v>
      </c>
      <c r="G20" s="7">
        <v>424164</v>
      </c>
      <c r="H20" s="358"/>
    </row>
    <row r="21" spans="1:8" ht="45">
      <c r="A21" s="355" t="s">
        <v>449</v>
      </c>
      <c r="B21" s="355">
        <v>853</v>
      </c>
      <c r="C21" s="355">
        <v>85311</v>
      </c>
      <c r="D21" s="355">
        <v>2580</v>
      </c>
      <c r="E21" s="357" t="s">
        <v>463</v>
      </c>
      <c r="F21" s="7">
        <v>49320</v>
      </c>
      <c r="G21" s="7">
        <v>49320</v>
      </c>
      <c r="H21" s="358"/>
    </row>
    <row r="22" spans="1:8" ht="75">
      <c r="A22" s="355" t="s">
        <v>451</v>
      </c>
      <c r="B22" s="355">
        <v>854</v>
      </c>
      <c r="C22" s="355">
        <v>85403</v>
      </c>
      <c r="D22" s="355">
        <v>2540</v>
      </c>
      <c r="E22" s="357" t="s">
        <v>462</v>
      </c>
      <c r="F22" s="7">
        <v>963456</v>
      </c>
      <c r="G22" s="7">
        <v>949561</v>
      </c>
      <c r="H22" s="358"/>
    </row>
    <row r="23" spans="1:8" ht="45">
      <c r="A23" s="355" t="s">
        <v>453</v>
      </c>
      <c r="B23" s="355">
        <v>854</v>
      </c>
      <c r="C23" s="355">
        <v>85403</v>
      </c>
      <c r="D23" s="355">
        <v>2540</v>
      </c>
      <c r="E23" s="357" t="s">
        <v>464</v>
      </c>
      <c r="F23" s="7">
        <v>2008845</v>
      </c>
      <c r="G23" s="7">
        <v>2008844</v>
      </c>
      <c r="H23" s="358"/>
    </row>
    <row r="24" spans="1:8" ht="15.75">
      <c r="A24" s="355"/>
      <c r="B24" s="355"/>
      <c r="C24" s="355"/>
      <c r="D24" s="355"/>
      <c r="E24" s="356" t="s">
        <v>465</v>
      </c>
      <c r="F24" s="108">
        <f>F25+F26+F27+F28+F29</f>
        <v>2164522</v>
      </c>
      <c r="G24" s="108">
        <f>G25+G26+G27+G28+G29</f>
        <v>2043877</v>
      </c>
      <c r="H24" s="348"/>
    </row>
    <row r="25" spans="1:8" ht="45">
      <c r="A25" s="355" t="s">
        <v>110</v>
      </c>
      <c r="B25" s="355">
        <v>852</v>
      </c>
      <c r="C25" s="355">
        <v>85201</v>
      </c>
      <c r="D25" s="355">
        <v>2830</v>
      </c>
      <c r="E25" s="357" t="s">
        <v>466</v>
      </c>
      <c r="F25" s="7">
        <v>2018000</v>
      </c>
      <c r="G25" s="7">
        <v>1909199</v>
      </c>
      <c r="H25" s="358"/>
    </row>
    <row r="26" spans="1:8" ht="45">
      <c r="A26" s="355" t="s">
        <v>111</v>
      </c>
      <c r="B26" s="355">
        <v>852</v>
      </c>
      <c r="C26" s="355">
        <v>85220</v>
      </c>
      <c r="D26" s="355">
        <v>2830</v>
      </c>
      <c r="E26" s="357" t="s">
        <v>467</v>
      </c>
      <c r="F26" s="7">
        <v>6522</v>
      </c>
      <c r="G26" s="7">
        <v>3879</v>
      </c>
      <c r="H26" s="358"/>
    </row>
    <row r="27" spans="1:8" ht="90">
      <c r="A27" s="355" t="s">
        <v>449</v>
      </c>
      <c r="B27" s="355">
        <v>900</v>
      </c>
      <c r="C27" s="355">
        <v>90095</v>
      </c>
      <c r="D27" s="355">
        <v>2360</v>
      </c>
      <c r="E27" s="357" t="s">
        <v>468</v>
      </c>
      <c r="F27" s="7">
        <v>10000</v>
      </c>
      <c r="G27" s="7">
        <v>10000</v>
      </c>
      <c r="H27" s="358"/>
    </row>
    <row r="28" spans="1:8" ht="75">
      <c r="A28" s="355" t="s">
        <v>451</v>
      </c>
      <c r="B28" s="355">
        <v>921</v>
      </c>
      <c r="C28" s="355">
        <v>92105</v>
      </c>
      <c r="D28" s="355">
        <v>2360</v>
      </c>
      <c r="E28" s="357" t="s">
        <v>470</v>
      </c>
      <c r="F28" s="7">
        <v>70000</v>
      </c>
      <c r="G28" s="7">
        <v>69759</v>
      </c>
      <c r="H28" s="358"/>
    </row>
    <row r="29" spans="1:8" ht="81.75" customHeight="1">
      <c r="A29" s="355" t="s">
        <v>453</v>
      </c>
      <c r="B29" s="355">
        <v>926</v>
      </c>
      <c r="C29" s="355">
        <v>92605</v>
      </c>
      <c r="D29" s="355">
        <v>2360</v>
      </c>
      <c r="E29" s="357" t="s">
        <v>471</v>
      </c>
      <c r="F29" s="7">
        <v>60000</v>
      </c>
      <c r="G29" s="7">
        <v>51040</v>
      </c>
      <c r="H29" s="358"/>
    </row>
    <row r="30" spans="1:8" ht="15.75">
      <c r="A30" s="406" t="s">
        <v>143</v>
      </c>
      <c r="B30" s="407"/>
      <c r="C30" s="407"/>
      <c r="D30" s="407"/>
      <c r="E30" s="408"/>
      <c r="F30" s="108">
        <f>F7+F17</f>
        <v>23684659</v>
      </c>
      <c r="G30" s="108">
        <f>G7+G17</f>
        <v>20485213</v>
      </c>
      <c r="H30" s="348">
        <f>G30/F30%</f>
        <v>86.49148379125914</v>
      </c>
    </row>
  </sheetData>
  <sheetProtection/>
  <mergeCells count="3">
    <mergeCell ref="A30:E30"/>
    <mergeCell ref="A3:H3"/>
    <mergeCell ref="G2:H2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H50"/>
  <sheetViews>
    <sheetView zoomScale="75" zoomScaleNormal="75" zoomScalePageLayoutView="0" workbookViewId="0" topLeftCell="A23">
      <selection activeCell="G47" sqref="G47"/>
    </sheetView>
  </sheetViews>
  <sheetFormatPr defaultColWidth="9.00390625" defaultRowHeight="12.75"/>
  <cols>
    <col min="1" max="1" width="7.875" style="179" customWidth="1"/>
    <col min="2" max="2" width="9.125" style="179" customWidth="1"/>
    <col min="3" max="3" width="12.75390625" style="324" customWidth="1"/>
    <col min="4" max="4" width="31.875" style="179" customWidth="1"/>
    <col min="5" max="5" width="20.375" style="179" customWidth="1"/>
    <col min="6" max="6" width="21.125" style="179" customWidth="1"/>
    <col min="7" max="7" width="12.875" style="179" customWidth="1"/>
    <col min="8" max="16384" width="9.125" style="179" customWidth="1"/>
  </cols>
  <sheetData>
    <row r="1" spans="1:7" ht="29.25" customHeight="1">
      <c r="A1" s="178"/>
      <c r="E1" s="180"/>
      <c r="F1" s="411" t="s">
        <v>296</v>
      </c>
      <c r="G1" s="411"/>
    </row>
    <row r="2" spans="1:7" ht="46.5" customHeight="1" thickBot="1">
      <c r="A2" s="412" t="s">
        <v>440</v>
      </c>
      <c r="B2" s="412"/>
      <c r="C2" s="412"/>
      <c r="D2" s="412"/>
      <c r="E2" s="412"/>
      <c r="F2" s="412"/>
      <c r="G2" s="412"/>
    </row>
    <row r="3" spans="1:7" ht="16.5" thickBot="1">
      <c r="A3" s="320" t="s">
        <v>1</v>
      </c>
      <c r="B3" s="203" t="s">
        <v>2</v>
      </c>
      <c r="C3" s="325" t="s">
        <v>3</v>
      </c>
      <c r="D3" s="203" t="s">
        <v>4</v>
      </c>
      <c r="E3" s="321" t="s">
        <v>5</v>
      </c>
      <c r="F3" s="322" t="s">
        <v>6</v>
      </c>
      <c r="G3" s="318" t="s">
        <v>7</v>
      </c>
    </row>
    <row r="4" spans="1:7" s="180" customFormat="1" ht="27.75" customHeight="1">
      <c r="A4" s="123" t="s">
        <v>8</v>
      </c>
      <c r="B4" s="124"/>
      <c r="C4" s="326"/>
      <c r="D4" s="323" t="s">
        <v>10</v>
      </c>
      <c r="E4" s="319">
        <f>E5</f>
        <v>9840</v>
      </c>
      <c r="F4" s="319">
        <f>F5</f>
        <v>9840</v>
      </c>
      <c r="G4" s="127">
        <f>F4/E4%</f>
        <v>100</v>
      </c>
    </row>
    <row r="5" spans="1:7" ht="50.25" customHeight="1">
      <c r="A5" s="181"/>
      <c r="B5" s="182" t="s">
        <v>9</v>
      </c>
      <c r="C5" s="327"/>
      <c r="D5" s="183" t="s">
        <v>148</v>
      </c>
      <c r="E5" s="184">
        <f>E6</f>
        <v>9840</v>
      </c>
      <c r="F5" s="184">
        <f>F6</f>
        <v>9840</v>
      </c>
      <c r="G5" s="127"/>
    </row>
    <row r="6" spans="1:7" ht="17.25" customHeight="1">
      <c r="A6" s="129"/>
      <c r="B6" s="129"/>
      <c r="C6" s="328">
        <v>4300</v>
      </c>
      <c r="D6" s="130" t="s">
        <v>211</v>
      </c>
      <c r="E6" s="131">
        <v>9840</v>
      </c>
      <c r="F6" s="131">
        <v>9840</v>
      </c>
      <c r="G6" s="185"/>
    </row>
    <row r="7" spans="1:7" ht="15" hidden="1">
      <c r="A7" s="186"/>
      <c r="B7" s="186"/>
      <c r="C7" s="329"/>
      <c r="D7" s="130"/>
      <c r="E7" s="131"/>
      <c r="F7" s="131"/>
      <c r="G7" s="185"/>
    </row>
    <row r="8" spans="1:7" ht="33" customHeight="1">
      <c r="A8" s="138" t="s">
        <v>11</v>
      </c>
      <c r="B8" s="138"/>
      <c r="C8" s="330"/>
      <c r="D8" s="142" t="s">
        <v>13</v>
      </c>
      <c r="E8" s="141">
        <f>E9</f>
        <v>255000</v>
      </c>
      <c r="F8" s="141">
        <f>F9</f>
        <v>254286</v>
      </c>
      <c r="G8" s="127">
        <f>F8/E8%</f>
        <v>99.72</v>
      </c>
    </row>
    <row r="9" spans="1:7" ht="40.5" customHeight="1">
      <c r="A9" s="129"/>
      <c r="B9" s="129" t="s">
        <v>12</v>
      </c>
      <c r="C9" s="329"/>
      <c r="D9" s="130" t="s">
        <v>14</v>
      </c>
      <c r="E9" s="131">
        <f>E12+E10+E11</f>
        <v>255000</v>
      </c>
      <c r="F9" s="131">
        <f>F12+F10+F11</f>
        <v>254286</v>
      </c>
      <c r="G9" s="127"/>
    </row>
    <row r="10" spans="1:7" ht="40.5" customHeight="1">
      <c r="A10" s="129"/>
      <c r="B10" s="129"/>
      <c r="C10" s="329">
        <v>4010</v>
      </c>
      <c r="D10" s="130" t="s">
        <v>207</v>
      </c>
      <c r="E10" s="131">
        <v>8500</v>
      </c>
      <c r="F10" s="131">
        <v>8239</v>
      </c>
      <c r="G10" s="127"/>
    </row>
    <row r="11" spans="1:7" ht="40.5" customHeight="1">
      <c r="A11" s="129"/>
      <c r="B11" s="129"/>
      <c r="C11" s="329" t="s">
        <v>289</v>
      </c>
      <c r="D11" s="130" t="s">
        <v>210</v>
      </c>
      <c r="E11" s="131">
        <v>1500</v>
      </c>
      <c r="F11" s="131">
        <v>1453</v>
      </c>
      <c r="G11" s="127"/>
    </row>
    <row r="12" spans="1:7" ht="29.25" customHeight="1">
      <c r="A12" s="129"/>
      <c r="B12" s="129"/>
      <c r="C12" s="328" t="s">
        <v>360</v>
      </c>
      <c r="D12" s="130" t="s">
        <v>211</v>
      </c>
      <c r="E12" s="131">
        <v>245000</v>
      </c>
      <c r="F12" s="131">
        <v>244594</v>
      </c>
      <c r="G12" s="185"/>
    </row>
    <row r="13" spans="1:7" ht="32.25" customHeight="1">
      <c r="A13" s="138" t="s">
        <v>15</v>
      </c>
      <c r="B13" s="138"/>
      <c r="C13" s="330"/>
      <c r="D13" s="142" t="s">
        <v>16</v>
      </c>
      <c r="E13" s="141">
        <f>E14+E19+E21+E23</f>
        <v>689577</v>
      </c>
      <c r="F13" s="141">
        <f>F14+F19+F21+F23</f>
        <v>689577</v>
      </c>
      <c r="G13" s="127">
        <f>F13/E13%</f>
        <v>100</v>
      </c>
    </row>
    <row r="14" spans="1:7" ht="42.75" customHeight="1">
      <c r="A14" s="138"/>
      <c r="B14" s="129" t="s">
        <v>149</v>
      </c>
      <c r="C14" s="329"/>
      <c r="D14" s="130" t="s">
        <v>248</v>
      </c>
      <c r="E14" s="131">
        <f>E15+E16+E18</f>
        <v>220000</v>
      </c>
      <c r="F14" s="131">
        <f>F15+F16+F18</f>
        <v>220000</v>
      </c>
      <c r="G14" s="127"/>
    </row>
    <row r="15" spans="1:7" ht="46.5" customHeight="1" hidden="1">
      <c r="A15" s="138"/>
      <c r="B15" s="129"/>
      <c r="C15" s="329"/>
      <c r="D15" s="130"/>
      <c r="E15" s="131"/>
      <c r="F15" s="131"/>
      <c r="G15" s="127"/>
    </row>
    <row r="16" spans="1:7" ht="30.75" customHeight="1">
      <c r="A16" s="129"/>
      <c r="B16" s="129"/>
      <c r="C16" s="329">
        <v>4010</v>
      </c>
      <c r="D16" s="130" t="s">
        <v>207</v>
      </c>
      <c r="E16" s="131">
        <v>187000</v>
      </c>
      <c r="F16" s="131">
        <v>187000</v>
      </c>
      <c r="G16" s="185"/>
    </row>
    <row r="17" spans="1:7" ht="15" hidden="1">
      <c r="A17" s="129"/>
      <c r="B17" s="129"/>
      <c r="C17" s="329"/>
      <c r="D17" s="130"/>
      <c r="E17" s="131"/>
      <c r="F17" s="131"/>
      <c r="G17" s="185"/>
    </row>
    <row r="18" spans="1:7" ht="29.25" customHeight="1">
      <c r="A18" s="129"/>
      <c r="B18" s="129"/>
      <c r="C18" s="328" t="s">
        <v>289</v>
      </c>
      <c r="D18" s="130" t="s">
        <v>210</v>
      </c>
      <c r="E18" s="131">
        <v>33000</v>
      </c>
      <c r="F18" s="131">
        <v>33000</v>
      </c>
      <c r="G18" s="185"/>
    </row>
    <row r="19" spans="1:7" ht="48.75" customHeight="1">
      <c r="A19" s="129"/>
      <c r="B19" s="129" t="s">
        <v>17</v>
      </c>
      <c r="C19" s="329"/>
      <c r="D19" s="130" t="s">
        <v>249</v>
      </c>
      <c r="E19" s="131">
        <f>E20</f>
        <v>75830</v>
      </c>
      <c r="F19" s="131">
        <f>F20</f>
        <v>75830</v>
      </c>
      <c r="G19" s="185"/>
    </row>
    <row r="20" spans="1:7" ht="23.25" customHeight="1">
      <c r="A20" s="129"/>
      <c r="B20" s="129"/>
      <c r="C20" s="328">
        <v>4300</v>
      </c>
      <c r="D20" s="130" t="s">
        <v>211</v>
      </c>
      <c r="E20" s="131">
        <v>75830</v>
      </c>
      <c r="F20" s="131">
        <v>75830</v>
      </c>
      <c r="G20" s="185"/>
    </row>
    <row r="21" spans="1:7" ht="31.5" customHeight="1" hidden="1">
      <c r="A21" s="129"/>
      <c r="B21" s="129" t="s">
        <v>19</v>
      </c>
      <c r="C21" s="328"/>
      <c r="D21" s="130" t="s">
        <v>20</v>
      </c>
      <c r="E21" s="131"/>
      <c r="F21" s="131"/>
      <c r="G21" s="185"/>
    </row>
    <row r="22" spans="1:7" ht="18.75" customHeight="1" hidden="1">
      <c r="A22" s="129"/>
      <c r="B22" s="129"/>
      <c r="C22" s="329">
        <v>4300</v>
      </c>
      <c r="D22" s="130" t="s">
        <v>211</v>
      </c>
      <c r="E22" s="131"/>
      <c r="F22" s="131"/>
      <c r="G22" s="185"/>
    </row>
    <row r="23" spans="1:7" ht="24" customHeight="1">
      <c r="A23" s="138"/>
      <c r="B23" s="129" t="s">
        <v>21</v>
      </c>
      <c r="C23" s="329"/>
      <c r="D23" s="130" t="s">
        <v>22</v>
      </c>
      <c r="E23" s="131">
        <f>E24+E25+E26+E27</f>
        <v>393747</v>
      </c>
      <c r="F23" s="131">
        <f>F24+F25+F26+F27</f>
        <v>393747</v>
      </c>
      <c r="G23" s="185"/>
    </row>
    <row r="24" spans="1:7" ht="24" customHeight="1">
      <c r="A24" s="149"/>
      <c r="B24" s="146"/>
      <c r="C24" s="328" t="s">
        <v>297</v>
      </c>
      <c r="D24" s="130" t="s">
        <v>219</v>
      </c>
      <c r="E24" s="152">
        <v>302911</v>
      </c>
      <c r="F24" s="152">
        <v>302911</v>
      </c>
      <c r="G24" s="185"/>
    </row>
    <row r="25" spans="1:7" ht="41.25" customHeight="1">
      <c r="A25" s="149"/>
      <c r="B25" s="146"/>
      <c r="C25" s="329">
        <v>4040</v>
      </c>
      <c r="D25" s="130" t="s">
        <v>208</v>
      </c>
      <c r="E25" s="152">
        <v>28962</v>
      </c>
      <c r="F25" s="152">
        <v>28962</v>
      </c>
      <c r="G25" s="185"/>
    </row>
    <row r="26" spans="1:7" ht="26.25" customHeight="1">
      <c r="A26" s="146"/>
      <c r="B26" s="146"/>
      <c r="C26" s="328" t="s">
        <v>289</v>
      </c>
      <c r="D26" s="130" t="s">
        <v>210</v>
      </c>
      <c r="E26" s="152">
        <v>59401</v>
      </c>
      <c r="F26" s="152">
        <v>59401</v>
      </c>
      <c r="G26" s="185"/>
    </row>
    <row r="27" spans="1:7" ht="21" customHeight="1">
      <c r="A27" s="146"/>
      <c r="B27" s="146"/>
      <c r="C27" s="331">
        <v>4210</v>
      </c>
      <c r="D27" s="130" t="s">
        <v>211</v>
      </c>
      <c r="E27" s="152">
        <v>2473</v>
      </c>
      <c r="F27" s="152">
        <v>2473</v>
      </c>
      <c r="G27" s="185"/>
    </row>
    <row r="28" spans="1:7" ht="21.75" customHeight="1">
      <c r="A28" s="149" t="s">
        <v>23</v>
      </c>
      <c r="B28" s="149"/>
      <c r="C28" s="332"/>
      <c r="D28" s="151" t="s">
        <v>24</v>
      </c>
      <c r="E28" s="188">
        <f>E29+E33</f>
        <v>257306</v>
      </c>
      <c r="F28" s="188">
        <f>F29+F33</f>
        <v>257305</v>
      </c>
      <c r="G28" s="127">
        <f>F28/E28%</f>
        <v>99.99961135768307</v>
      </c>
    </row>
    <row r="29" spans="1:7" ht="24.75" customHeight="1">
      <c r="A29" s="146"/>
      <c r="B29" s="146" t="s">
        <v>25</v>
      </c>
      <c r="C29" s="331"/>
      <c r="D29" s="148" t="s">
        <v>86</v>
      </c>
      <c r="E29" s="152">
        <f>E30+E31+E32</f>
        <v>216876</v>
      </c>
      <c r="F29" s="152">
        <f>F30+F31+F32</f>
        <v>216876</v>
      </c>
      <c r="G29" s="185"/>
    </row>
    <row r="30" spans="1:7" ht="23.25" customHeight="1">
      <c r="A30" s="146"/>
      <c r="B30" s="146"/>
      <c r="C30" s="331">
        <v>4010</v>
      </c>
      <c r="D30" s="148" t="s">
        <v>219</v>
      </c>
      <c r="E30" s="152">
        <v>168686</v>
      </c>
      <c r="F30" s="152">
        <v>168686</v>
      </c>
      <c r="G30" s="185"/>
    </row>
    <row r="31" spans="1:7" ht="29.25" customHeight="1">
      <c r="A31" s="146"/>
      <c r="B31" s="129"/>
      <c r="C31" s="328">
        <v>4040</v>
      </c>
      <c r="D31" s="130" t="s">
        <v>208</v>
      </c>
      <c r="E31" s="131">
        <v>15670</v>
      </c>
      <c r="F31" s="131">
        <v>15670</v>
      </c>
      <c r="G31" s="189"/>
    </row>
    <row r="32" spans="1:7" ht="31.5" customHeight="1">
      <c r="A32" s="129"/>
      <c r="B32" s="129"/>
      <c r="C32" s="328" t="s">
        <v>289</v>
      </c>
      <c r="D32" s="130" t="s">
        <v>210</v>
      </c>
      <c r="E32" s="131">
        <v>32520</v>
      </c>
      <c r="F32" s="131">
        <v>32520</v>
      </c>
      <c r="G32" s="189"/>
    </row>
    <row r="33" spans="1:7" ht="21.75" customHeight="1">
      <c r="A33" s="129"/>
      <c r="B33" s="129" t="s">
        <v>27</v>
      </c>
      <c r="C33" s="328"/>
      <c r="D33" s="130" t="s">
        <v>28</v>
      </c>
      <c r="E33" s="131">
        <f>E34+E35+E36</f>
        <v>40430</v>
      </c>
      <c r="F33" s="131">
        <f>F34+F35+F36</f>
        <v>40429</v>
      </c>
      <c r="G33" s="189"/>
    </row>
    <row r="34" spans="1:7" ht="33.75" customHeight="1">
      <c r="A34" s="129"/>
      <c r="B34" s="129"/>
      <c r="C34" s="328" t="s">
        <v>289</v>
      </c>
      <c r="D34" s="130" t="s">
        <v>210</v>
      </c>
      <c r="E34" s="131">
        <v>3614</v>
      </c>
      <c r="F34" s="131">
        <v>3614</v>
      </c>
      <c r="G34" s="189"/>
    </row>
    <row r="35" spans="1:7" ht="24" customHeight="1">
      <c r="A35" s="129"/>
      <c r="B35" s="129"/>
      <c r="C35" s="328">
        <v>4170</v>
      </c>
      <c r="D35" s="130" t="s">
        <v>159</v>
      </c>
      <c r="E35" s="131">
        <v>26460</v>
      </c>
      <c r="F35" s="131">
        <v>26460</v>
      </c>
      <c r="G35" s="189"/>
    </row>
    <row r="36" spans="1:7" ht="33" customHeight="1">
      <c r="A36" s="129"/>
      <c r="B36" s="129"/>
      <c r="C36" s="328" t="s">
        <v>430</v>
      </c>
      <c r="D36" s="130" t="s">
        <v>211</v>
      </c>
      <c r="E36" s="131">
        <v>10356</v>
      </c>
      <c r="F36" s="131">
        <v>10355</v>
      </c>
      <c r="G36" s="189"/>
    </row>
    <row r="37" spans="1:7" ht="23.25" customHeight="1">
      <c r="A37" s="138" t="s">
        <v>114</v>
      </c>
      <c r="B37" s="138"/>
      <c r="C37" s="330"/>
      <c r="D37" s="142" t="s">
        <v>115</v>
      </c>
      <c r="E37" s="141">
        <f>E38</f>
        <v>1000</v>
      </c>
      <c r="F37" s="141">
        <f>F38</f>
        <v>1000</v>
      </c>
      <c r="G37" s="190">
        <f>F37/E37%</f>
        <v>100</v>
      </c>
    </row>
    <row r="38" spans="1:7" ht="27" customHeight="1">
      <c r="A38" s="129"/>
      <c r="B38" s="129" t="s">
        <v>116</v>
      </c>
      <c r="C38" s="328"/>
      <c r="D38" s="130" t="s">
        <v>117</v>
      </c>
      <c r="E38" s="131">
        <f>E39</f>
        <v>1000</v>
      </c>
      <c r="F38" s="131">
        <f>F39</f>
        <v>1000</v>
      </c>
      <c r="G38" s="189"/>
    </row>
    <row r="39" spans="1:7" ht="16.5" customHeight="1">
      <c r="A39" s="129"/>
      <c r="B39" s="129"/>
      <c r="C39" s="328">
        <v>4210</v>
      </c>
      <c r="D39" s="130" t="s">
        <v>211</v>
      </c>
      <c r="E39" s="131">
        <v>1000</v>
      </c>
      <c r="F39" s="131">
        <v>1000</v>
      </c>
      <c r="G39" s="189"/>
    </row>
    <row r="40" spans="1:7" ht="36.75" customHeight="1">
      <c r="A40" s="138" t="s">
        <v>118</v>
      </c>
      <c r="B40" s="138"/>
      <c r="C40" s="330"/>
      <c r="D40" s="142" t="s">
        <v>119</v>
      </c>
      <c r="E40" s="141">
        <f>E41</f>
        <v>3000</v>
      </c>
      <c r="F40" s="141">
        <f>F41</f>
        <v>2995</v>
      </c>
      <c r="G40" s="190">
        <f>F40/E40%</f>
        <v>99.83333333333333</v>
      </c>
    </row>
    <row r="41" spans="1:7" ht="18.75" customHeight="1">
      <c r="A41" s="129"/>
      <c r="B41" s="129" t="s">
        <v>231</v>
      </c>
      <c r="C41" s="328"/>
      <c r="D41" s="130" t="s">
        <v>232</v>
      </c>
      <c r="E41" s="131">
        <f>E42</f>
        <v>3000</v>
      </c>
      <c r="F41" s="131">
        <f>F42</f>
        <v>2995</v>
      </c>
      <c r="G41" s="189"/>
    </row>
    <row r="42" spans="1:7" ht="21" customHeight="1">
      <c r="A42" s="129"/>
      <c r="B42" s="129"/>
      <c r="C42" s="328">
        <v>4300</v>
      </c>
      <c r="D42" s="130" t="s">
        <v>211</v>
      </c>
      <c r="E42" s="131">
        <v>3000</v>
      </c>
      <c r="F42" s="131">
        <v>2995</v>
      </c>
      <c r="G42" s="189"/>
    </row>
    <row r="43" spans="1:7" ht="27.75" customHeight="1">
      <c r="A43" s="138" t="s">
        <v>29</v>
      </c>
      <c r="B43" s="138"/>
      <c r="C43" s="330"/>
      <c r="D43" s="142" t="s">
        <v>30</v>
      </c>
      <c r="E43" s="141">
        <f>E44</f>
        <v>10720623</v>
      </c>
      <c r="F43" s="141">
        <f>F44</f>
        <v>10720147</v>
      </c>
      <c r="G43" s="190">
        <v>99.99</v>
      </c>
    </row>
    <row r="44" spans="1:7" ht="63" customHeight="1">
      <c r="A44" s="146"/>
      <c r="B44" s="146" t="s">
        <v>31</v>
      </c>
      <c r="C44" s="331"/>
      <c r="D44" s="148" t="s">
        <v>250</v>
      </c>
      <c r="E44" s="152">
        <f>E45+E46</f>
        <v>10720623</v>
      </c>
      <c r="F44" s="152">
        <f>F45+F46</f>
        <v>10720147</v>
      </c>
      <c r="G44" s="185"/>
    </row>
    <row r="45" spans="1:7" ht="99.75" customHeight="1">
      <c r="A45" s="146"/>
      <c r="B45" s="146"/>
      <c r="C45" s="331">
        <v>2320</v>
      </c>
      <c r="D45" s="148" t="s">
        <v>216</v>
      </c>
      <c r="E45" s="152">
        <v>10655102</v>
      </c>
      <c r="F45" s="152">
        <v>10655102</v>
      </c>
      <c r="G45" s="185"/>
    </row>
    <row r="46" spans="1:7" ht="24" customHeight="1">
      <c r="A46" s="146"/>
      <c r="B46" s="146"/>
      <c r="C46" s="331">
        <v>4130</v>
      </c>
      <c r="D46" s="148" t="s">
        <v>211</v>
      </c>
      <c r="E46" s="152">
        <v>65521</v>
      </c>
      <c r="F46" s="152">
        <v>65045</v>
      </c>
      <c r="G46" s="185"/>
    </row>
    <row r="47" spans="1:7" ht="33" customHeight="1">
      <c r="A47" s="149" t="s">
        <v>120</v>
      </c>
      <c r="B47" s="149"/>
      <c r="C47" s="333"/>
      <c r="D47" s="151" t="s">
        <v>121</v>
      </c>
      <c r="E47" s="188">
        <f>E48</f>
        <v>9882</v>
      </c>
      <c r="F47" s="188">
        <f>F48</f>
        <v>9882</v>
      </c>
      <c r="G47" s="190">
        <f>F47/E47%</f>
        <v>100</v>
      </c>
    </row>
    <row r="48" spans="1:7" ht="29.25" customHeight="1">
      <c r="A48" s="129"/>
      <c r="B48" s="129" t="s">
        <v>134</v>
      </c>
      <c r="C48" s="329"/>
      <c r="D48" s="130" t="s">
        <v>361</v>
      </c>
      <c r="E48" s="131">
        <f>E49</f>
        <v>9882</v>
      </c>
      <c r="F48" s="131">
        <f>F49</f>
        <v>9882</v>
      </c>
      <c r="G48" s="189"/>
    </row>
    <row r="49" spans="1:7" ht="23.25" customHeight="1" thickBot="1">
      <c r="A49" s="191"/>
      <c r="B49" s="191"/>
      <c r="C49" s="334">
        <v>3110</v>
      </c>
      <c r="D49" s="192" t="s">
        <v>211</v>
      </c>
      <c r="E49" s="193">
        <v>9882</v>
      </c>
      <c r="F49" s="193">
        <v>9882</v>
      </c>
      <c r="G49" s="194"/>
    </row>
    <row r="50" spans="1:8" ht="16.5" thickBot="1">
      <c r="A50" s="381" t="s">
        <v>39</v>
      </c>
      <c r="B50" s="413"/>
      <c r="C50" s="413"/>
      <c r="D50" s="414"/>
      <c r="E50" s="219">
        <f>E4+E8+E13+E28+E37+E40+E43+E47</f>
        <v>11946228</v>
      </c>
      <c r="F50" s="226">
        <f>F4+F8+F13+F28+F37+F40+F43+F47</f>
        <v>11945032</v>
      </c>
      <c r="G50" s="227">
        <f>F50/E50%</f>
        <v>99.9899884716749</v>
      </c>
      <c r="H50" s="225"/>
    </row>
  </sheetData>
  <sheetProtection/>
  <mergeCells count="3">
    <mergeCell ref="F1:G1"/>
    <mergeCell ref="A2:G2"/>
    <mergeCell ref="A50:D50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9" r:id="rId1"/>
  <headerFooter alignWithMargins="0">
    <oddFooter>&amp;CStrona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I301"/>
  <sheetViews>
    <sheetView zoomScalePageLayoutView="0" workbookViewId="0" topLeftCell="A26">
      <selection activeCell="L31" sqref="L31"/>
    </sheetView>
  </sheetViews>
  <sheetFormatPr defaultColWidth="9.00390625" defaultRowHeight="12.75"/>
  <cols>
    <col min="1" max="1" width="6.375" style="247" customWidth="1"/>
    <col min="2" max="2" width="10.125" style="222" customWidth="1"/>
    <col min="3" max="3" width="4.125" style="222" hidden="1" customWidth="1"/>
    <col min="4" max="4" width="12.00390625" style="257" customWidth="1"/>
    <col min="5" max="5" width="31.125" style="222" customWidth="1"/>
    <col min="6" max="6" width="21.625" style="222" customWidth="1"/>
    <col min="7" max="7" width="18.875" style="221" customWidth="1"/>
    <col min="8" max="8" width="12.625" style="222" customWidth="1"/>
    <col min="9" max="16384" width="9.125" style="222" customWidth="1"/>
  </cols>
  <sheetData>
    <row r="1" spans="1:8" s="246" customFormat="1" ht="39" customHeight="1">
      <c r="A1" s="225"/>
      <c r="B1" s="225"/>
      <c r="C1" s="225"/>
      <c r="D1" s="262"/>
      <c r="E1" s="225"/>
      <c r="F1" s="415" t="s">
        <v>480</v>
      </c>
      <c r="G1" s="416"/>
      <c r="H1" s="225"/>
    </row>
    <row r="2" spans="1:8" ht="74.25" customHeight="1" thickBot="1">
      <c r="A2" s="263"/>
      <c r="B2" s="412" t="s">
        <v>407</v>
      </c>
      <c r="C2" s="412"/>
      <c r="D2" s="412"/>
      <c r="E2" s="412"/>
      <c r="F2" s="412"/>
      <c r="G2" s="412"/>
      <c r="H2" s="412"/>
    </row>
    <row r="3" spans="1:8" ht="16.5" thickBot="1">
      <c r="A3" s="266" t="s">
        <v>1</v>
      </c>
      <c r="B3" s="265" t="s">
        <v>2</v>
      </c>
      <c r="C3" s="264"/>
      <c r="D3" s="248" t="s">
        <v>3</v>
      </c>
      <c r="E3" s="203" t="s">
        <v>4</v>
      </c>
      <c r="F3" s="203" t="s">
        <v>5</v>
      </c>
      <c r="G3" s="203" t="s">
        <v>6</v>
      </c>
      <c r="H3" s="204" t="s">
        <v>7</v>
      </c>
    </row>
    <row r="4" spans="1:8" ht="15.75">
      <c r="A4" s="181" t="s">
        <v>8</v>
      </c>
      <c r="B4" s="181"/>
      <c r="C4" s="181"/>
      <c r="D4" s="249"/>
      <c r="E4" s="205" t="s">
        <v>10</v>
      </c>
      <c r="F4" s="206">
        <f>F5</f>
        <v>9840</v>
      </c>
      <c r="G4" s="206">
        <f>G5</f>
        <v>9840</v>
      </c>
      <c r="H4" s="207">
        <f>G4/F4%</f>
        <v>100</v>
      </c>
    </row>
    <row r="5" spans="1:8" ht="51.75" customHeight="1">
      <c r="A5" s="128"/>
      <c r="B5" s="129" t="s">
        <v>9</v>
      </c>
      <c r="C5" s="129"/>
      <c r="D5" s="250"/>
      <c r="E5" s="130" t="s">
        <v>148</v>
      </c>
      <c r="F5" s="131">
        <f>F6</f>
        <v>9840</v>
      </c>
      <c r="G5" s="131">
        <f>G6</f>
        <v>9840</v>
      </c>
      <c r="H5" s="127"/>
    </row>
    <row r="6" spans="1:8" s="223" customFormat="1" ht="15.75">
      <c r="A6" s="128"/>
      <c r="B6" s="129"/>
      <c r="C6" s="129"/>
      <c r="D6" s="250">
        <v>4300</v>
      </c>
      <c r="E6" s="130" t="s">
        <v>217</v>
      </c>
      <c r="F6" s="131">
        <v>9840</v>
      </c>
      <c r="G6" s="131">
        <v>9840</v>
      </c>
      <c r="H6" s="207"/>
    </row>
    <row r="7" spans="1:8" s="223" customFormat="1" ht="15.75">
      <c r="A7" s="138" t="s">
        <v>40</v>
      </c>
      <c r="B7" s="138"/>
      <c r="C7" s="138"/>
      <c r="D7" s="251"/>
      <c r="E7" s="142" t="s">
        <v>75</v>
      </c>
      <c r="F7" s="141">
        <f>F8+F10</f>
        <v>73700</v>
      </c>
      <c r="G7" s="141">
        <f>G8+G10</f>
        <v>67385</v>
      </c>
      <c r="H7" s="207">
        <f>G7/F7%</f>
        <v>91.4314789687924</v>
      </c>
    </row>
    <row r="8" spans="1:8" ht="15.75">
      <c r="A8" s="129"/>
      <c r="B8" s="129" t="s">
        <v>130</v>
      </c>
      <c r="C8" s="129"/>
      <c r="D8" s="250"/>
      <c r="E8" s="130" t="s">
        <v>131</v>
      </c>
      <c r="F8" s="131">
        <f>F9</f>
        <v>45500</v>
      </c>
      <c r="G8" s="131">
        <f>G9</f>
        <v>44243</v>
      </c>
      <c r="H8" s="207"/>
    </row>
    <row r="9" spans="1:8" s="223" customFormat="1" ht="30">
      <c r="A9" s="129"/>
      <c r="B9" s="129"/>
      <c r="C9" s="129"/>
      <c r="D9" s="250">
        <v>3030</v>
      </c>
      <c r="E9" s="130" t="s">
        <v>315</v>
      </c>
      <c r="F9" s="131">
        <v>45500</v>
      </c>
      <c r="G9" s="131">
        <v>44243</v>
      </c>
      <c r="H9" s="207"/>
    </row>
    <row r="10" spans="1:8" ht="30">
      <c r="A10" s="128"/>
      <c r="B10" s="129" t="s">
        <v>41</v>
      </c>
      <c r="C10" s="129"/>
      <c r="D10" s="250"/>
      <c r="E10" s="130" t="s">
        <v>42</v>
      </c>
      <c r="F10" s="131">
        <f>F11</f>
        <v>28200</v>
      </c>
      <c r="G10" s="131">
        <f>G11</f>
        <v>23142</v>
      </c>
      <c r="H10" s="207"/>
    </row>
    <row r="11" spans="1:8" ht="21" customHeight="1">
      <c r="A11" s="128"/>
      <c r="B11" s="129"/>
      <c r="C11" s="129"/>
      <c r="D11" s="250">
        <v>4300</v>
      </c>
      <c r="E11" s="130" t="s">
        <v>217</v>
      </c>
      <c r="F11" s="131">
        <v>28200</v>
      </c>
      <c r="G11" s="131">
        <v>23142</v>
      </c>
      <c r="H11" s="207"/>
    </row>
    <row r="12" spans="1:8" ht="21.75" customHeight="1">
      <c r="A12" s="138" t="s">
        <v>62</v>
      </c>
      <c r="B12" s="138"/>
      <c r="C12" s="138"/>
      <c r="D12" s="252"/>
      <c r="E12" s="142" t="s">
        <v>76</v>
      </c>
      <c r="F12" s="141">
        <f>F13</f>
        <v>21996045</v>
      </c>
      <c r="G12" s="141">
        <f>G13</f>
        <v>15435432</v>
      </c>
      <c r="H12" s="127">
        <f>G12/F12%</f>
        <v>70.17366985746756</v>
      </c>
    </row>
    <row r="13" spans="1:8" s="223" customFormat="1" ht="21" customHeight="1">
      <c r="A13" s="129"/>
      <c r="B13" s="129" t="s">
        <v>63</v>
      </c>
      <c r="C13" s="129"/>
      <c r="D13" s="253"/>
      <c r="E13" s="130" t="s">
        <v>77</v>
      </c>
      <c r="F13" s="131">
        <f>F14+F15+F16+F17+F18+F19+F20+F22+F23+F21</f>
        <v>21996045</v>
      </c>
      <c r="G13" s="131">
        <f>G14+G15+G16+G17+G18+G19+G20+G22+G23+G21</f>
        <v>15435432</v>
      </c>
      <c r="H13" s="207"/>
    </row>
    <row r="14" spans="1:8" s="223" customFormat="1" ht="86.25" customHeight="1">
      <c r="A14" s="129"/>
      <c r="B14" s="129"/>
      <c r="C14" s="129"/>
      <c r="D14" s="253" t="s">
        <v>169</v>
      </c>
      <c r="E14" s="283" t="s">
        <v>295</v>
      </c>
      <c r="F14" s="131">
        <v>242830</v>
      </c>
      <c r="G14" s="131">
        <v>242830</v>
      </c>
      <c r="H14" s="207"/>
    </row>
    <row r="15" spans="1:8" s="223" customFormat="1" ht="31.5" customHeight="1">
      <c r="A15" s="129"/>
      <c r="B15" s="129"/>
      <c r="C15" s="129"/>
      <c r="D15" s="253" t="s">
        <v>316</v>
      </c>
      <c r="E15" s="283" t="s">
        <v>317</v>
      </c>
      <c r="F15" s="131">
        <v>52500</v>
      </c>
      <c r="G15" s="131">
        <v>46473</v>
      </c>
      <c r="H15" s="207"/>
    </row>
    <row r="16" spans="1:8" ht="30">
      <c r="A16" s="129"/>
      <c r="B16" s="129"/>
      <c r="C16" s="129"/>
      <c r="D16" s="253" t="s">
        <v>218</v>
      </c>
      <c r="E16" s="130" t="s">
        <v>207</v>
      </c>
      <c r="F16" s="131">
        <v>1270836</v>
      </c>
      <c r="G16" s="224">
        <v>1250092</v>
      </c>
      <c r="H16" s="207"/>
    </row>
    <row r="17" spans="1:8" s="223" customFormat="1" ht="30">
      <c r="A17" s="129"/>
      <c r="B17" s="129"/>
      <c r="C17" s="129"/>
      <c r="D17" s="253" t="s">
        <v>220</v>
      </c>
      <c r="E17" s="130" t="s">
        <v>221</v>
      </c>
      <c r="F17" s="131">
        <v>105734</v>
      </c>
      <c r="G17" s="131">
        <v>95432</v>
      </c>
      <c r="H17" s="207"/>
    </row>
    <row r="18" spans="1:8" ht="15.75">
      <c r="A18" s="129"/>
      <c r="B18" s="129"/>
      <c r="C18" s="129"/>
      <c r="D18" s="254" t="s">
        <v>222</v>
      </c>
      <c r="E18" s="130" t="s">
        <v>210</v>
      </c>
      <c r="F18" s="131">
        <v>238079</v>
      </c>
      <c r="G18" s="131">
        <v>226709</v>
      </c>
      <c r="H18" s="207"/>
    </row>
    <row r="19" spans="1:8" ht="15.75">
      <c r="A19" s="129"/>
      <c r="B19" s="129"/>
      <c r="C19" s="129"/>
      <c r="D19" s="254" t="s">
        <v>158</v>
      </c>
      <c r="E19" s="130" t="s">
        <v>159</v>
      </c>
      <c r="F19" s="131">
        <v>10000</v>
      </c>
      <c r="G19" s="131">
        <v>2400</v>
      </c>
      <c r="H19" s="207"/>
    </row>
    <row r="20" spans="1:8" ht="15.75">
      <c r="A20" s="129"/>
      <c r="B20" s="129"/>
      <c r="C20" s="129"/>
      <c r="D20" s="254" t="s">
        <v>411</v>
      </c>
      <c r="E20" s="130" t="s">
        <v>217</v>
      </c>
      <c r="F20" s="131">
        <v>14302102</v>
      </c>
      <c r="G20" s="131">
        <v>12294002</v>
      </c>
      <c r="H20" s="207"/>
    </row>
    <row r="21" spans="1:8" ht="15.75">
      <c r="A21" s="129"/>
      <c r="B21" s="129"/>
      <c r="C21" s="129"/>
      <c r="D21" s="254" t="s">
        <v>410</v>
      </c>
      <c r="E21" s="130" t="s">
        <v>217</v>
      </c>
      <c r="F21" s="131">
        <v>41987</v>
      </c>
      <c r="G21" s="131">
        <v>41951</v>
      </c>
      <c r="H21" s="207"/>
    </row>
    <row r="22" spans="1:8" ht="35.25" customHeight="1">
      <c r="A22" s="129"/>
      <c r="B22" s="129"/>
      <c r="C22" s="129"/>
      <c r="D22" s="254" t="s">
        <v>259</v>
      </c>
      <c r="E22" s="130" t="s">
        <v>213</v>
      </c>
      <c r="F22" s="131">
        <v>5500000</v>
      </c>
      <c r="G22" s="131">
        <v>1003567</v>
      </c>
      <c r="H22" s="207"/>
    </row>
    <row r="23" spans="1:8" s="223" customFormat="1" ht="150">
      <c r="A23" s="129"/>
      <c r="B23" s="129"/>
      <c r="C23" s="129"/>
      <c r="D23" s="253" t="s">
        <v>408</v>
      </c>
      <c r="E23" s="130" t="s">
        <v>409</v>
      </c>
      <c r="F23" s="131">
        <v>231977</v>
      </c>
      <c r="G23" s="131">
        <v>231976</v>
      </c>
      <c r="H23" s="207"/>
    </row>
    <row r="24" spans="1:8" ht="18.75" customHeight="1">
      <c r="A24" s="133" t="s">
        <v>282</v>
      </c>
      <c r="B24" s="133"/>
      <c r="C24" s="133"/>
      <c r="D24" s="258"/>
      <c r="E24" s="135" t="s">
        <v>285</v>
      </c>
      <c r="F24" s="136">
        <f>F25</f>
        <v>10000</v>
      </c>
      <c r="G24" s="136">
        <f>G25</f>
        <v>9040</v>
      </c>
      <c r="H24" s="259">
        <f>G24/F24%</f>
        <v>90.4</v>
      </c>
    </row>
    <row r="25" spans="1:8" ht="30" customHeight="1">
      <c r="A25" s="129"/>
      <c r="B25" s="129" t="s">
        <v>283</v>
      </c>
      <c r="C25" s="129"/>
      <c r="D25" s="253"/>
      <c r="E25" s="130" t="s">
        <v>286</v>
      </c>
      <c r="F25" s="131">
        <f>F26</f>
        <v>10000</v>
      </c>
      <c r="G25" s="131">
        <f>G26</f>
        <v>9040</v>
      </c>
      <c r="H25" s="207"/>
    </row>
    <row r="26" spans="1:8" ht="18.75" customHeight="1">
      <c r="A26" s="129"/>
      <c r="B26" s="129"/>
      <c r="C26" s="129"/>
      <c r="D26" s="253" t="s">
        <v>284</v>
      </c>
      <c r="E26" s="130" t="s">
        <v>211</v>
      </c>
      <c r="F26" s="131">
        <v>10000</v>
      </c>
      <c r="G26" s="131">
        <v>9040</v>
      </c>
      <c r="H26" s="207"/>
    </row>
    <row r="27" spans="1:8" ht="31.5">
      <c r="A27" s="187" t="s">
        <v>11</v>
      </c>
      <c r="B27" s="187"/>
      <c r="C27" s="187"/>
      <c r="D27" s="251"/>
      <c r="E27" s="142" t="s">
        <v>13</v>
      </c>
      <c r="F27" s="141">
        <f>F28</f>
        <v>380000</v>
      </c>
      <c r="G27" s="141">
        <f>G28</f>
        <v>364586</v>
      </c>
      <c r="H27" s="127">
        <f>G27/F27%</f>
        <v>95.94368421052631</v>
      </c>
    </row>
    <row r="28" spans="1:8" ht="30">
      <c r="A28" s="186"/>
      <c r="B28" s="129" t="s">
        <v>12</v>
      </c>
      <c r="C28" s="129"/>
      <c r="D28" s="250"/>
      <c r="E28" s="130" t="s">
        <v>14</v>
      </c>
      <c r="F28" s="131">
        <f>F31+F29+F30</f>
        <v>380000</v>
      </c>
      <c r="G28" s="131">
        <f>G31+G29+G30</f>
        <v>364586</v>
      </c>
      <c r="H28" s="207"/>
    </row>
    <row r="29" spans="1:8" ht="30">
      <c r="A29" s="186"/>
      <c r="B29" s="129"/>
      <c r="C29" s="129"/>
      <c r="D29" s="250">
        <v>4010</v>
      </c>
      <c r="E29" s="130" t="s">
        <v>207</v>
      </c>
      <c r="F29" s="131">
        <v>8500</v>
      </c>
      <c r="G29" s="131">
        <v>8239</v>
      </c>
      <c r="H29" s="208"/>
    </row>
    <row r="30" spans="1:8" ht="15.75">
      <c r="A30" s="186"/>
      <c r="B30" s="129"/>
      <c r="C30" s="129"/>
      <c r="D30" s="254" t="s">
        <v>222</v>
      </c>
      <c r="E30" s="130" t="s">
        <v>210</v>
      </c>
      <c r="F30" s="131">
        <v>1500</v>
      </c>
      <c r="G30" s="131">
        <v>1453</v>
      </c>
      <c r="H30" s="208"/>
    </row>
    <row r="31" spans="1:8" ht="15.75">
      <c r="A31" s="186"/>
      <c r="B31" s="129"/>
      <c r="C31" s="129"/>
      <c r="D31" s="255" t="s">
        <v>287</v>
      </c>
      <c r="E31" s="130" t="s">
        <v>211</v>
      </c>
      <c r="F31" s="131">
        <v>370000</v>
      </c>
      <c r="G31" s="131">
        <v>354894</v>
      </c>
      <c r="H31" s="208"/>
    </row>
    <row r="32" spans="1:8" ht="32.25" customHeight="1">
      <c r="A32" s="138" t="s">
        <v>15</v>
      </c>
      <c r="B32" s="138"/>
      <c r="C32" s="138"/>
      <c r="D32" s="251"/>
      <c r="E32" s="140" t="s">
        <v>16</v>
      </c>
      <c r="F32" s="141">
        <f>F33+F44+F48+F46</f>
        <v>7311584</v>
      </c>
      <c r="G32" s="141">
        <f>G33+G44+G48+G46</f>
        <v>7040032</v>
      </c>
      <c r="H32" s="190">
        <f>G32/F32%</f>
        <v>96.28600314241073</v>
      </c>
    </row>
    <row r="33" spans="1:8" ht="32.25" customHeight="1">
      <c r="A33" s="129"/>
      <c r="B33" s="129" t="s">
        <v>149</v>
      </c>
      <c r="C33" s="129"/>
      <c r="D33" s="250"/>
      <c r="E33" s="130" t="s">
        <v>157</v>
      </c>
      <c r="F33" s="131">
        <f>F34+F35+F36+F37+F38+F39+F40+F41+F42+F43</f>
        <v>6644706</v>
      </c>
      <c r="G33" s="131">
        <f>G34+G35+G36+G37+G38+G39+G40+G41+G42+G43</f>
        <v>6375464</v>
      </c>
      <c r="H33" s="208"/>
    </row>
    <row r="34" spans="1:8" ht="28.5">
      <c r="A34" s="129"/>
      <c r="B34" s="129"/>
      <c r="C34" s="129"/>
      <c r="D34" s="250">
        <v>3020</v>
      </c>
      <c r="E34" s="283" t="s">
        <v>317</v>
      </c>
      <c r="F34" s="131">
        <v>14000</v>
      </c>
      <c r="G34" s="131">
        <v>10449</v>
      </c>
      <c r="H34" s="207"/>
    </row>
    <row r="35" spans="1:8" ht="32.25" customHeight="1">
      <c r="A35" s="129"/>
      <c r="B35" s="129"/>
      <c r="C35" s="129"/>
      <c r="D35" s="253" t="s">
        <v>218</v>
      </c>
      <c r="E35" s="130" t="s">
        <v>207</v>
      </c>
      <c r="F35" s="131">
        <v>2763000</v>
      </c>
      <c r="G35" s="131">
        <v>2709382</v>
      </c>
      <c r="H35" s="208"/>
    </row>
    <row r="36" spans="1:8" ht="32.25" customHeight="1">
      <c r="A36" s="129"/>
      <c r="B36" s="129"/>
      <c r="C36" s="129"/>
      <c r="D36" s="253" t="s">
        <v>220</v>
      </c>
      <c r="E36" s="130" t="s">
        <v>221</v>
      </c>
      <c r="F36" s="131">
        <v>212700</v>
      </c>
      <c r="G36" s="131">
        <v>212696</v>
      </c>
      <c r="H36" s="208"/>
    </row>
    <row r="37" spans="1:8" s="223" customFormat="1" ht="24.75" customHeight="1">
      <c r="A37" s="129"/>
      <c r="B37" s="129"/>
      <c r="C37" s="129"/>
      <c r="D37" s="254" t="s">
        <v>222</v>
      </c>
      <c r="E37" s="130" t="s">
        <v>210</v>
      </c>
      <c r="F37" s="131">
        <v>519630</v>
      </c>
      <c r="G37" s="131">
        <v>482609</v>
      </c>
      <c r="H37" s="207"/>
    </row>
    <row r="38" spans="1:8" ht="28.5" customHeight="1">
      <c r="A38" s="129"/>
      <c r="B38" s="129"/>
      <c r="C38" s="129"/>
      <c r="D38" s="250">
        <v>4170</v>
      </c>
      <c r="E38" s="130" t="s">
        <v>159</v>
      </c>
      <c r="F38" s="131">
        <v>106608</v>
      </c>
      <c r="G38" s="131">
        <v>102195</v>
      </c>
      <c r="H38" s="208"/>
    </row>
    <row r="39" spans="1:8" s="223" customFormat="1" ht="41.25" customHeight="1">
      <c r="A39" s="129"/>
      <c r="B39" s="129"/>
      <c r="C39" s="129"/>
      <c r="D39" s="255" t="s">
        <v>412</v>
      </c>
      <c r="E39" s="130" t="s">
        <v>211</v>
      </c>
      <c r="F39" s="131">
        <v>1276217</v>
      </c>
      <c r="G39" s="131">
        <v>1177559</v>
      </c>
      <c r="H39" s="208"/>
    </row>
    <row r="40" spans="1:8" s="223" customFormat="1" ht="41.25" customHeight="1">
      <c r="A40" s="129"/>
      <c r="B40" s="129"/>
      <c r="C40" s="129"/>
      <c r="D40" s="250">
        <v>6050</v>
      </c>
      <c r="E40" s="130" t="s">
        <v>213</v>
      </c>
      <c r="F40" s="131">
        <v>33000</v>
      </c>
      <c r="G40" s="131">
        <v>32635</v>
      </c>
      <c r="H40" s="208"/>
    </row>
    <row r="41" spans="1:8" s="223" customFormat="1" ht="41.25" customHeight="1">
      <c r="A41" s="129"/>
      <c r="B41" s="129"/>
      <c r="C41" s="129"/>
      <c r="D41" s="250">
        <v>6057</v>
      </c>
      <c r="E41" s="130" t="s">
        <v>213</v>
      </c>
      <c r="F41" s="131">
        <v>1431868</v>
      </c>
      <c r="G41" s="131">
        <v>1372286</v>
      </c>
      <c r="H41" s="208"/>
    </row>
    <row r="42" spans="1:8" s="223" customFormat="1" ht="41.25" customHeight="1">
      <c r="A42" s="129"/>
      <c r="B42" s="129"/>
      <c r="C42" s="129"/>
      <c r="D42" s="250">
        <v>6059</v>
      </c>
      <c r="E42" s="130" t="s">
        <v>213</v>
      </c>
      <c r="F42" s="131">
        <v>252683</v>
      </c>
      <c r="G42" s="131">
        <v>242168</v>
      </c>
      <c r="H42" s="208"/>
    </row>
    <row r="43" spans="1:8" ht="50.25" customHeight="1">
      <c r="A43" s="129"/>
      <c r="B43" s="129"/>
      <c r="C43" s="129"/>
      <c r="D43" s="250">
        <v>6060</v>
      </c>
      <c r="E43" s="130" t="s">
        <v>214</v>
      </c>
      <c r="F43" s="131">
        <v>35000</v>
      </c>
      <c r="G43" s="131">
        <v>33485</v>
      </c>
      <c r="H43" s="208"/>
    </row>
    <row r="44" spans="1:8" ht="48.75" customHeight="1">
      <c r="A44" s="129"/>
      <c r="B44" s="129" t="s">
        <v>17</v>
      </c>
      <c r="C44" s="129"/>
      <c r="D44" s="250"/>
      <c r="E44" s="130" t="s">
        <v>18</v>
      </c>
      <c r="F44" s="131">
        <f>F45</f>
        <v>75830</v>
      </c>
      <c r="G44" s="131">
        <f>G45</f>
        <v>75830</v>
      </c>
      <c r="H44" s="208"/>
    </row>
    <row r="45" spans="1:8" ht="21" customHeight="1">
      <c r="A45" s="129"/>
      <c r="B45" s="129"/>
      <c r="C45" s="129"/>
      <c r="D45" s="250">
        <v>4300</v>
      </c>
      <c r="E45" s="130" t="s">
        <v>211</v>
      </c>
      <c r="F45" s="131">
        <v>75830</v>
      </c>
      <c r="G45" s="131">
        <v>75830</v>
      </c>
      <c r="H45" s="208"/>
    </row>
    <row r="46" spans="1:8" s="223" customFormat="1" ht="32.25" customHeight="1" hidden="1">
      <c r="A46" s="129"/>
      <c r="B46" s="129" t="s">
        <v>19</v>
      </c>
      <c r="C46" s="129"/>
      <c r="D46" s="250"/>
      <c r="E46" s="130" t="s">
        <v>20</v>
      </c>
      <c r="F46" s="131"/>
      <c r="G46" s="131"/>
      <c r="H46" s="208"/>
    </row>
    <row r="47" spans="1:8" ht="21" customHeight="1" hidden="1">
      <c r="A47" s="129"/>
      <c r="B47" s="129"/>
      <c r="C47" s="129"/>
      <c r="D47" s="250">
        <v>4300</v>
      </c>
      <c r="E47" s="130" t="s">
        <v>211</v>
      </c>
      <c r="F47" s="131"/>
      <c r="G47" s="131"/>
      <c r="H47" s="208"/>
    </row>
    <row r="48" spans="1:8" ht="24" customHeight="1">
      <c r="A48" s="129"/>
      <c r="B48" s="129" t="s">
        <v>21</v>
      </c>
      <c r="C48" s="129"/>
      <c r="D48" s="250"/>
      <c r="E48" s="209" t="s">
        <v>22</v>
      </c>
      <c r="F48" s="131">
        <f>F49+F50+F51+F52+F53+F54</f>
        <v>591048</v>
      </c>
      <c r="G48" s="131">
        <f>G49+G50+G51+G52+G53+G54</f>
        <v>588738</v>
      </c>
      <c r="H48" s="208"/>
    </row>
    <row r="49" spans="1:8" ht="33" customHeight="1">
      <c r="A49" s="129"/>
      <c r="B49" s="129"/>
      <c r="C49" s="129"/>
      <c r="D49" s="250">
        <v>3020</v>
      </c>
      <c r="E49" s="283" t="s">
        <v>317</v>
      </c>
      <c r="F49" s="131">
        <v>625</v>
      </c>
      <c r="G49" s="131">
        <v>593</v>
      </c>
      <c r="H49" s="208"/>
    </row>
    <row r="50" spans="1:8" ht="27" customHeight="1">
      <c r="A50" s="129"/>
      <c r="B50" s="129"/>
      <c r="C50" s="129"/>
      <c r="D50" s="254" t="s">
        <v>224</v>
      </c>
      <c r="E50" s="130" t="s">
        <v>207</v>
      </c>
      <c r="F50" s="131">
        <v>384762</v>
      </c>
      <c r="G50" s="131">
        <v>384575</v>
      </c>
      <c r="H50" s="208"/>
    </row>
    <row r="51" spans="1:8" ht="30.75" customHeight="1">
      <c r="A51" s="129"/>
      <c r="B51" s="129"/>
      <c r="C51" s="129"/>
      <c r="D51" s="254" t="s">
        <v>220</v>
      </c>
      <c r="E51" s="130" t="s">
        <v>221</v>
      </c>
      <c r="F51" s="131">
        <v>28962</v>
      </c>
      <c r="G51" s="131">
        <v>28962</v>
      </c>
      <c r="H51" s="208"/>
    </row>
    <row r="52" spans="1:8" ht="24" customHeight="1">
      <c r="A52" s="129"/>
      <c r="B52" s="129"/>
      <c r="C52" s="129"/>
      <c r="D52" s="254" t="s">
        <v>289</v>
      </c>
      <c r="E52" s="130" t="s">
        <v>210</v>
      </c>
      <c r="F52" s="131">
        <v>74365</v>
      </c>
      <c r="G52" s="131">
        <v>72568</v>
      </c>
      <c r="H52" s="208"/>
    </row>
    <row r="53" spans="1:8" ht="26.25" customHeight="1">
      <c r="A53" s="129"/>
      <c r="B53" s="129"/>
      <c r="C53" s="129"/>
      <c r="D53" s="255" t="s">
        <v>413</v>
      </c>
      <c r="E53" s="209" t="s">
        <v>211</v>
      </c>
      <c r="F53" s="131">
        <v>102334</v>
      </c>
      <c r="G53" s="131">
        <v>102040</v>
      </c>
      <c r="H53" s="208"/>
    </row>
    <row r="54" spans="1:8" ht="48.75" customHeight="1" hidden="1">
      <c r="A54" s="129"/>
      <c r="B54" s="129"/>
      <c r="C54" s="129"/>
      <c r="D54" s="255">
        <v>6060</v>
      </c>
      <c r="E54" s="130" t="s">
        <v>214</v>
      </c>
      <c r="F54" s="131"/>
      <c r="G54" s="131"/>
      <c r="H54" s="208"/>
    </row>
    <row r="55" spans="1:8" ht="30.75" customHeight="1">
      <c r="A55" s="138" t="s">
        <v>23</v>
      </c>
      <c r="B55" s="138"/>
      <c r="C55" s="138"/>
      <c r="D55" s="251"/>
      <c r="E55" s="142" t="s">
        <v>24</v>
      </c>
      <c r="F55" s="141">
        <f>F56+F65+F60+F78+F85+F82</f>
        <v>13160203</v>
      </c>
      <c r="G55" s="141">
        <f>G56+G60+G65+G78+G85+G82</f>
        <v>12240858</v>
      </c>
      <c r="H55" s="190">
        <f>G55/F55%</f>
        <v>93.01420350430764</v>
      </c>
    </row>
    <row r="56" spans="1:8" ht="23.25" customHeight="1">
      <c r="A56" s="129"/>
      <c r="B56" s="129" t="s">
        <v>25</v>
      </c>
      <c r="C56" s="129"/>
      <c r="D56" s="250"/>
      <c r="E56" s="209" t="s">
        <v>86</v>
      </c>
      <c r="F56" s="131">
        <f>F57+F58+F59</f>
        <v>216876</v>
      </c>
      <c r="G56" s="131">
        <f>G57+G58+G59</f>
        <v>216876</v>
      </c>
      <c r="H56" s="208"/>
    </row>
    <row r="57" spans="1:8" ht="36.75" customHeight="1">
      <c r="A57" s="129"/>
      <c r="B57" s="129"/>
      <c r="C57" s="129"/>
      <c r="D57" s="254" t="s">
        <v>260</v>
      </c>
      <c r="E57" s="130" t="s">
        <v>207</v>
      </c>
      <c r="F57" s="131">
        <v>168686</v>
      </c>
      <c r="G57" s="131">
        <v>168686</v>
      </c>
      <c r="H57" s="208"/>
    </row>
    <row r="58" spans="1:8" s="223" customFormat="1" ht="28.5" customHeight="1">
      <c r="A58" s="129"/>
      <c r="B58" s="129"/>
      <c r="C58" s="129"/>
      <c r="D58" s="254" t="s">
        <v>220</v>
      </c>
      <c r="E58" s="130" t="s">
        <v>221</v>
      </c>
      <c r="F58" s="131">
        <v>15670</v>
      </c>
      <c r="G58" s="131">
        <v>15670</v>
      </c>
      <c r="H58" s="208"/>
    </row>
    <row r="59" spans="1:8" ht="27.75" customHeight="1">
      <c r="A59" s="129"/>
      <c r="B59" s="129"/>
      <c r="C59" s="129"/>
      <c r="D59" s="254" t="s">
        <v>222</v>
      </c>
      <c r="E59" s="130" t="s">
        <v>210</v>
      </c>
      <c r="F59" s="131">
        <v>32520</v>
      </c>
      <c r="G59" s="131">
        <v>32520</v>
      </c>
      <c r="H59" s="208"/>
    </row>
    <row r="60" spans="1:8" s="223" customFormat="1" ht="15.75">
      <c r="A60" s="129"/>
      <c r="B60" s="129" t="s">
        <v>87</v>
      </c>
      <c r="C60" s="129"/>
      <c r="D60" s="250"/>
      <c r="E60" s="209" t="s">
        <v>88</v>
      </c>
      <c r="F60" s="131">
        <f>F61+F63+F64+F62</f>
        <v>597740</v>
      </c>
      <c r="G60" s="131">
        <f>G61+G63+G64+G62</f>
        <v>558851</v>
      </c>
      <c r="H60" s="208"/>
    </row>
    <row r="61" spans="1:8" s="223" customFormat="1" ht="30">
      <c r="A61" s="129"/>
      <c r="B61" s="129"/>
      <c r="C61" s="129"/>
      <c r="D61" s="250">
        <v>3030</v>
      </c>
      <c r="E61" s="130" t="s">
        <v>318</v>
      </c>
      <c r="F61" s="131">
        <v>541540</v>
      </c>
      <c r="G61" s="131">
        <v>509275</v>
      </c>
      <c r="H61" s="208"/>
    </row>
    <row r="62" spans="1:8" s="223" customFormat="1" ht="15.75">
      <c r="A62" s="129"/>
      <c r="B62" s="129"/>
      <c r="C62" s="129"/>
      <c r="D62" s="254" t="s">
        <v>222</v>
      </c>
      <c r="E62" s="130" t="s">
        <v>210</v>
      </c>
      <c r="F62" s="131">
        <v>90</v>
      </c>
      <c r="G62" s="131">
        <v>61</v>
      </c>
      <c r="H62" s="208"/>
    </row>
    <row r="63" spans="1:8" ht="29.25" customHeight="1">
      <c r="A63" s="129"/>
      <c r="B63" s="129"/>
      <c r="C63" s="129"/>
      <c r="D63" s="250">
        <v>4170</v>
      </c>
      <c r="E63" s="130" t="s">
        <v>159</v>
      </c>
      <c r="F63" s="131">
        <v>2210</v>
      </c>
      <c r="G63" s="131">
        <v>1800</v>
      </c>
      <c r="H63" s="208"/>
    </row>
    <row r="64" spans="1:8" ht="28.5" customHeight="1">
      <c r="A64" s="129"/>
      <c r="B64" s="129"/>
      <c r="C64" s="129"/>
      <c r="D64" s="255" t="s">
        <v>414</v>
      </c>
      <c r="E64" s="209" t="s">
        <v>211</v>
      </c>
      <c r="F64" s="131">
        <v>53900</v>
      </c>
      <c r="G64" s="131">
        <v>47715</v>
      </c>
      <c r="H64" s="208"/>
    </row>
    <row r="65" spans="1:9" ht="15.75">
      <c r="A65" s="129"/>
      <c r="B65" s="129" t="s">
        <v>65</v>
      </c>
      <c r="C65" s="129"/>
      <c r="D65" s="250"/>
      <c r="E65" s="209" t="s">
        <v>78</v>
      </c>
      <c r="F65" s="131">
        <f>F66+F67+F68+F69+F70+F71+F72+F73+F74+F75+F76+F77</f>
        <v>10978007</v>
      </c>
      <c r="G65" s="131">
        <f>G66+G67+G68+G69+G70+G71+G72+G73+G74+G75+G76+G77</f>
        <v>10124361</v>
      </c>
      <c r="H65" s="208"/>
      <c r="I65" s="297"/>
    </row>
    <row r="66" spans="1:8" ht="39" customHeight="1">
      <c r="A66" s="129"/>
      <c r="B66" s="129"/>
      <c r="C66" s="129"/>
      <c r="D66" s="250">
        <v>3020</v>
      </c>
      <c r="E66" s="130" t="s">
        <v>317</v>
      </c>
      <c r="F66" s="131">
        <v>8000</v>
      </c>
      <c r="G66" s="131">
        <v>6259</v>
      </c>
      <c r="H66" s="208"/>
    </row>
    <row r="67" spans="1:8" ht="24" customHeight="1">
      <c r="A67" s="129"/>
      <c r="B67" s="129"/>
      <c r="C67" s="129"/>
      <c r="D67" s="250">
        <v>3050</v>
      </c>
      <c r="E67" s="130" t="s">
        <v>319</v>
      </c>
      <c r="F67" s="131">
        <v>13176</v>
      </c>
      <c r="G67" s="131">
        <v>4392</v>
      </c>
      <c r="H67" s="208"/>
    </row>
    <row r="68" spans="1:8" ht="30">
      <c r="A68" s="129"/>
      <c r="B68" s="129"/>
      <c r="C68" s="129"/>
      <c r="D68" s="254" t="s">
        <v>218</v>
      </c>
      <c r="E68" s="130" t="s">
        <v>207</v>
      </c>
      <c r="F68" s="131">
        <v>5765507</v>
      </c>
      <c r="G68" s="131">
        <v>5728779</v>
      </c>
      <c r="H68" s="208"/>
    </row>
    <row r="69" spans="1:8" ht="42" customHeight="1">
      <c r="A69" s="129"/>
      <c r="B69" s="129"/>
      <c r="C69" s="129"/>
      <c r="D69" s="254" t="s">
        <v>220</v>
      </c>
      <c r="E69" s="130" t="s">
        <v>221</v>
      </c>
      <c r="F69" s="131">
        <v>417300</v>
      </c>
      <c r="G69" s="131">
        <v>417284</v>
      </c>
      <c r="H69" s="208"/>
    </row>
    <row r="70" spans="1:8" ht="18.75" customHeight="1">
      <c r="A70" s="129"/>
      <c r="B70" s="129"/>
      <c r="C70" s="129"/>
      <c r="D70" s="254" t="s">
        <v>222</v>
      </c>
      <c r="E70" s="130" t="s">
        <v>210</v>
      </c>
      <c r="F70" s="131">
        <v>984420</v>
      </c>
      <c r="G70" s="131">
        <v>973687</v>
      </c>
      <c r="H70" s="208"/>
    </row>
    <row r="71" spans="1:8" ht="15.75">
      <c r="A71" s="129"/>
      <c r="B71" s="129"/>
      <c r="C71" s="129"/>
      <c r="D71" s="250">
        <v>4170</v>
      </c>
      <c r="E71" s="130" t="s">
        <v>159</v>
      </c>
      <c r="F71" s="131">
        <v>28800</v>
      </c>
      <c r="G71" s="131">
        <v>28341</v>
      </c>
      <c r="H71" s="208"/>
    </row>
    <row r="72" spans="1:8" ht="25.5">
      <c r="A72" s="129"/>
      <c r="B72" s="129"/>
      <c r="C72" s="129"/>
      <c r="D72" s="255" t="s">
        <v>415</v>
      </c>
      <c r="E72" s="209" t="s">
        <v>211</v>
      </c>
      <c r="F72" s="131">
        <v>2575509</v>
      </c>
      <c r="G72" s="131">
        <v>2224759</v>
      </c>
      <c r="H72" s="208"/>
    </row>
    <row r="73" spans="1:8" ht="34.5" customHeight="1" hidden="1">
      <c r="A73" s="129"/>
      <c r="B73" s="129"/>
      <c r="C73" s="129"/>
      <c r="D73" s="255">
        <v>6050</v>
      </c>
      <c r="E73" s="130" t="s">
        <v>213</v>
      </c>
      <c r="F73" s="131"/>
      <c r="G73" s="131"/>
      <c r="H73" s="208"/>
    </row>
    <row r="74" spans="1:8" ht="34.5" customHeight="1" hidden="1">
      <c r="A74" s="129"/>
      <c r="B74" s="129"/>
      <c r="C74" s="129"/>
      <c r="D74" s="255">
        <v>6057</v>
      </c>
      <c r="E74" s="130" t="s">
        <v>213</v>
      </c>
      <c r="F74" s="131"/>
      <c r="G74" s="131"/>
      <c r="H74" s="208"/>
    </row>
    <row r="75" spans="1:8" ht="34.5" customHeight="1" hidden="1">
      <c r="A75" s="129"/>
      <c r="B75" s="129"/>
      <c r="C75" s="129"/>
      <c r="D75" s="255">
        <v>6059</v>
      </c>
      <c r="E75" s="130" t="s">
        <v>213</v>
      </c>
      <c r="F75" s="131"/>
      <c r="G75" s="131"/>
      <c r="H75" s="208"/>
    </row>
    <row r="76" spans="1:8" ht="47.25" customHeight="1">
      <c r="A76" s="129"/>
      <c r="B76" s="129"/>
      <c r="C76" s="129"/>
      <c r="D76" s="250">
        <v>6060</v>
      </c>
      <c r="E76" s="130" t="s">
        <v>214</v>
      </c>
      <c r="F76" s="131">
        <v>87100</v>
      </c>
      <c r="G76" s="131">
        <v>86221</v>
      </c>
      <c r="H76" s="208"/>
    </row>
    <row r="77" spans="1:8" ht="105.75" customHeight="1">
      <c r="A77" s="129"/>
      <c r="B77" s="129"/>
      <c r="C77" s="129"/>
      <c r="D77" s="250">
        <v>6617</v>
      </c>
      <c r="E77" s="130" t="s">
        <v>320</v>
      </c>
      <c r="F77" s="131">
        <v>1098195</v>
      </c>
      <c r="G77" s="131">
        <v>654639</v>
      </c>
      <c r="H77" s="208"/>
    </row>
    <row r="78" spans="1:8" s="223" customFormat="1" ht="15.75">
      <c r="A78" s="129"/>
      <c r="B78" s="129" t="s">
        <v>27</v>
      </c>
      <c r="C78" s="129"/>
      <c r="D78" s="250"/>
      <c r="E78" s="209" t="s">
        <v>28</v>
      </c>
      <c r="F78" s="131">
        <f>F79+F80+F81</f>
        <v>40430</v>
      </c>
      <c r="G78" s="131">
        <f>G79+G80+G81</f>
        <v>40429</v>
      </c>
      <c r="H78" s="208"/>
    </row>
    <row r="79" spans="1:8" ht="24" customHeight="1">
      <c r="A79" s="129"/>
      <c r="B79" s="129"/>
      <c r="C79" s="129"/>
      <c r="D79" s="254" t="s">
        <v>222</v>
      </c>
      <c r="E79" s="130" t="s">
        <v>210</v>
      </c>
      <c r="F79" s="131">
        <v>3614</v>
      </c>
      <c r="G79" s="131">
        <v>3614</v>
      </c>
      <c r="H79" s="208"/>
    </row>
    <row r="80" spans="1:8" ht="30.75" customHeight="1">
      <c r="A80" s="129"/>
      <c r="B80" s="129"/>
      <c r="C80" s="129"/>
      <c r="D80" s="250">
        <v>4170</v>
      </c>
      <c r="E80" s="130" t="s">
        <v>159</v>
      </c>
      <c r="F80" s="131">
        <v>26460</v>
      </c>
      <c r="G80" s="131">
        <v>26460</v>
      </c>
      <c r="H80" s="208"/>
    </row>
    <row r="81" spans="1:8" ht="20.25" customHeight="1">
      <c r="A81" s="129"/>
      <c r="B81" s="129"/>
      <c r="C81" s="129"/>
      <c r="D81" s="255" t="s">
        <v>416</v>
      </c>
      <c r="E81" s="209" t="s">
        <v>211</v>
      </c>
      <c r="F81" s="131">
        <v>10356</v>
      </c>
      <c r="G81" s="131">
        <v>10355</v>
      </c>
      <c r="H81" s="208"/>
    </row>
    <row r="82" spans="1:8" ht="30" customHeight="1">
      <c r="A82" s="129"/>
      <c r="B82" s="129" t="s">
        <v>251</v>
      </c>
      <c r="C82" s="129"/>
      <c r="D82" s="255"/>
      <c r="E82" s="130" t="s">
        <v>252</v>
      </c>
      <c r="F82" s="131">
        <f>F83+F84</f>
        <v>157150</v>
      </c>
      <c r="G82" s="131">
        <f>G83+G84</f>
        <v>153983</v>
      </c>
      <c r="H82" s="208"/>
    </row>
    <row r="83" spans="1:8" ht="30" customHeight="1">
      <c r="A83" s="129"/>
      <c r="B83" s="129"/>
      <c r="C83" s="129"/>
      <c r="D83" s="255">
        <v>4170</v>
      </c>
      <c r="E83" s="130" t="s">
        <v>159</v>
      </c>
      <c r="F83" s="131">
        <v>7450</v>
      </c>
      <c r="G83" s="131">
        <v>7450</v>
      </c>
      <c r="H83" s="208"/>
    </row>
    <row r="84" spans="1:8" ht="20.25" customHeight="1">
      <c r="A84" s="129"/>
      <c r="B84" s="129"/>
      <c r="C84" s="129"/>
      <c r="D84" s="255" t="s">
        <v>413</v>
      </c>
      <c r="E84" s="209" t="s">
        <v>211</v>
      </c>
      <c r="F84" s="131">
        <v>149700</v>
      </c>
      <c r="G84" s="131">
        <v>146533</v>
      </c>
      <c r="H84" s="208"/>
    </row>
    <row r="85" spans="1:8" ht="24.75" customHeight="1">
      <c r="A85" s="129"/>
      <c r="B85" s="129" t="s">
        <v>89</v>
      </c>
      <c r="C85" s="129"/>
      <c r="D85" s="250"/>
      <c r="E85" s="209" t="s">
        <v>46</v>
      </c>
      <c r="F85" s="131">
        <f>F86</f>
        <v>1170000</v>
      </c>
      <c r="G85" s="131">
        <f>G86</f>
        <v>1146358</v>
      </c>
      <c r="H85" s="208"/>
    </row>
    <row r="86" spans="1:8" ht="22.5" customHeight="1">
      <c r="A86" s="129"/>
      <c r="B86" s="129"/>
      <c r="C86" s="129"/>
      <c r="D86" s="255" t="s">
        <v>417</v>
      </c>
      <c r="E86" s="209" t="s">
        <v>211</v>
      </c>
      <c r="F86" s="131">
        <v>1170000</v>
      </c>
      <c r="G86" s="131">
        <v>1146358</v>
      </c>
      <c r="H86" s="208"/>
    </row>
    <row r="87" spans="1:8" ht="53.25" customHeight="1" hidden="1">
      <c r="A87" s="133" t="s">
        <v>365</v>
      </c>
      <c r="B87" s="133"/>
      <c r="C87" s="133"/>
      <c r="D87" s="301"/>
      <c r="E87" s="338" t="s">
        <v>368</v>
      </c>
      <c r="F87" s="136">
        <f>F88</f>
        <v>0</v>
      </c>
      <c r="G87" s="136">
        <f>G88</f>
        <v>0</v>
      </c>
      <c r="H87" s="190"/>
    </row>
    <row r="88" spans="1:8" ht="61.5" customHeight="1" hidden="1">
      <c r="A88" s="129"/>
      <c r="B88" s="129" t="s">
        <v>366</v>
      </c>
      <c r="C88" s="129"/>
      <c r="D88" s="255"/>
      <c r="E88" s="337" t="s">
        <v>367</v>
      </c>
      <c r="F88" s="131">
        <f>F89+F90+F91</f>
        <v>0</v>
      </c>
      <c r="G88" s="131">
        <f>G89+G90+G91</f>
        <v>0</v>
      </c>
      <c r="H88" s="208"/>
    </row>
    <row r="89" spans="1:8" ht="21.75" customHeight="1" hidden="1">
      <c r="A89" s="129"/>
      <c r="B89" s="129"/>
      <c r="C89" s="129"/>
      <c r="D89" s="255" t="s">
        <v>222</v>
      </c>
      <c r="E89" s="130" t="s">
        <v>210</v>
      </c>
      <c r="F89" s="131"/>
      <c r="G89" s="131"/>
      <c r="H89" s="208"/>
    </row>
    <row r="90" spans="1:8" ht="21.75" customHeight="1" hidden="1">
      <c r="A90" s="129"/>
      <c r="B90" s="129"/>
      <c r="C90" s="129"/>
      <c r="D90" s="255">
        <v>4170</v>
      </c>
      <c r="E90" s="130" t="s">
        <v>159</v>
      </c>
      <c r="F90" s="131"/>
      <c r="G90" s="131"/>
      <c r="H90" s="208"/>
    </row>
    <row r="91" spans="1:8" ht="22.5" customHeight="1" hidden="1">
      <c r="A91" s="129"/>
      <c r="B91" s="129"/>
      <c r="C91" s="129"/>
      <c r="D91" s="255" t="s">
        <v>377</v>
      </c>
      <c r="E91" s="209" t="s">
        <v>211</v>
      </c>
      <c r="F91" s="131"/>
      <c r="G91" s="131"/>
      <c r="H91" s="208"/>
    </row>
    <row r="92" spans="1:8" s="223" customFormat="1" ht="21.75" customHeight="1">
      <c r="A92" s="138" t="s">
        <v>114</v>
      </c>
      <c r="B92" s="138"/>
      <c r="C92" s="138"/>
      <c r="D92" s="251"/>
      <c r="E92" s="140" t="s">
        <v>115</v>
      </c>
      <c r="F92" s="141">
        <f>F93</f>
        <v>1000</v>
      </c>
      <c r="G92" s="141">
        <f>G93</f>
        <v>1000</v>
      </c>
      <c r="H92" s="208">
        <f>G92/F92%</f>
        <v>100</v>
      </c>
    </row>
    <row r="93" spans="1:8" ht="23.25" customHeight="1">
      <c r="A93" s="129"/>
      <c r="B93" s="129" t="s">
        <v>116</v>
      </c>
      <c r="C93" s="129"/>
      <c r="D93" s="250"/>
      <c r="E93" s="130" t="s">
        <v>117</v>
      </c>
      <c r="F93" s="131">
        <f>F94</f>
        <v>1000</v>
      </c>
      <c r="G93" s="131">
        <f>G94</f>
        <v>1000</v>
      </c>
      <c r="H93" s="208"/>
    </row>
    <row r="94" spans="1:8" s="223" customFormat="1" ht="21" customHeight="1">
      <c r="A94" s="129"/>
      <c r="B94" s="129"/>
      <c r="C94" s="129"/>
      <c r="D94" s="250">
        <v>4210</v>
      </c>
      <c r="E94" s="130" t="s">
        <v>211</v>
      </c>
      <c r="F94" s="131">
        <v>1000</v>
      </c>
      <c r="G94" s="131">
        <v>1000</v>
      </c>
      <c r="H94" s="208"/>
    </row>
    <row r="95" spans="1:8" s="223" customFormat="1" ht="46.5" customHeight="1">
      <c r="A95" s="138" t="s">
        <v>118</v>
      </c>
      <c r="B95" s="138"/>
      <c r="C95" s="138"/>
      <c r="D95" s="251"/>
      <c r="E95" s="142" t="s">
        <v>119</v>
      </c>
      <c r="F95" s="141">
        <f>F96+F105+F98+F100+F103</f>
        <v>71900</v>
      </c>
      <c r="G95" s="141">
        <f>G96+G105+G98+G100+G103</f>
        <v>57939</v>
      </c>
      <c r="H95" s="190">
        <f>G95/F95%</f>
        <v>80.58275382475661</v>
      </c>
    </row>
    <row r="96" spans="1:8" s="300" customFormat="1" ht="34.5" customHeight="1">
      <c r="A96" s="213"/>
      <c r="B96" s="213" t="s">
        <v>321</v>
      </c>
      <c r="C96" s="213"/>
      <c r="D96" s="298"/>
      <c r="E96" s="212" t="s">
        <v>322</v>
      </c>
      <c r="F96" s="214">
        <f>F97</f>
        <v>35000</v>
      </c>
      <c r="G96" s="214">
        <f>G97</f>
        <v>35000</v>
      </c>
      <c r="H96" s="299"/>
    </row>
    <row r="97" spans="1:8" s="223" customFormat="1" ht="74.25" customHeight="1">
      <c r="A97" s="138"/>
      <c r="B97" s="138"/>
      <c r="C97" s="138"/>
      <c r="D97" s="343">
        <v>6170</v>
      </c>
      <c r="E97" s="211" t="s">
        <v>418</v>
      </c>
      <c r="F97" s="214">
        <v>35000</v>
      </c>
      <c r="G97" s="214">
        <v>35000</v>
      </c>
      <c r="H97" s="190"/>
    </row>
    <row r="98" spans="1:8" ht="19.5" customHeight="1">
      <c r="A98" s="129"/>
      <c r="B98" s="129" t="s">
        <v>231</v>
      </c>
      <c r="C98" s="129"/>
      <c r="D98" s="250"/>
      <c r="E98" s="130" t="s">
        <v>232</v>
      </c>
      <c r="F98" s="131">
        <f>F99</f>
        <v>3000</v>
      </c>
      <c r="G98" s="131">
        <f>G99</f>
        <v>2995</v>
      </c>
      <c r="H98" s="208"/>
    </row>
    <row r="99" spans="1:8" ht="19.5" customHeight="1">
      <c r="A99" s="129"/>
      <c r="B99" s="129"/>
      <c r="C99" s="129"/>
      <c r="D99" s="250">
        <v>4300</v>
      </c>
      <c r="E99" s="130" t="s">
        <v>211</v>
      </c>
      <c r="F99" s="131">
        <v>3000</v>
      </c>
      <c r="G99" s="131">
        <v>2995</v>
      </c>
      <c r="H99" s="208"/>
    </row>
    <row r="100" spans="1:8" ht="19.5" customHeight="1">
      <c r="A100" s="129"/>
      <c r="B100" s="129" t="s">
        <v>255</v>
      </c>
      <c r="C100" s="129"/>
      <c r="D100" s="250"/>
      <c r="E100" s="130" t="s">
        <v>256</v>
      </c>
      <c r="F100" s="131">
        <f>F101+F102</f>
        <v>11900</v>
      </c>
      <c r="G100" s="131">
        <f>G101+G102</f>
        <v>5502</v>
      </c>
      <c r="H100" s="208"/>
    </row>
    <row r="101" spans="1:8" ht="15.75">
      <c r="A101" s="129"/>
      <c r="B101" s="129"/>
      <c r="C101" s="129"/>
      <c r="D101" s="255" t="s">
        <v>419</v>
      </c>
      <c r="E101" s="130" t="s">
        <v>211</v>
      </c>
      <c r="F101" s="131">
        <v>11900</v>
      </c>
      <c r="G101" s="131">
        <v>5502</v>
      </c>
      <c r="H101" s="208"/>
    </row>
    <row r="102" spans="1:8" ht="48.75" customHeight="1" hidden="1">
      <c r="A102" s="129"/>
      <c r="B102" s="129"/>
      <c r="C102" s="129"/>
      <c r="D102" s="250">
        <v>6060</v>
      </c>
      <c r="E102" s="130" t="s">
        <v>214</v>
      </c>
      <c r="F102" s="131"/>
      <c r="G102" s="131"/>
      <c r="H102" s="208"/>
    </row>
    <row r="103" spans="1:8" ht="33" customHeight="1" hidden="1">
      <c r="A103" s="129"/>
      <c r="B103" s="129" t="s">
        <v>299</v>
      </c>
      <c r="C103" s="129"/>
      <c r="D103" s="250"/>
      <c r="E103" s="130" t="s">
        <v>354</v>
      </c>
      <c r="F103" s="131">
        <f>F104</f>
        <v>0</v>
      </c>
      <c r="G103" s="131">
        <f>G104</f>
        <v>0</v>
      </c>
      <c r="H103" s="208"/>
    </row>
    <row r="104" spans="1:8" ht="30.75" customHeight="1" hidden="1">
      <c r="A104" s="129"/>
      <c r="B104" s="129"/>
      <c r="C104" s="129"/>
      <c r="D104" s="250" t="s">
        <v>323</v>
      </c>
      <c r="E104" s="130" t="s">
        <v>211</v>
      </c>
      <c r="F104" s="131"/>
      <c r="G104" s="131"/>
      <c r="H104" s="208"/>
    </row>
    <row r="105" spans="1:8" ht="15.75">
      <c r="A105" s="129"/>
      <c r="B105" s="129" t="s">
        <v>139</v>
      </c>
      <c r="C105" s="129"/>
      <c r="D105" s="250"/>
      <c r="E105" s="130" t="s">
        <v>46</v>
      </c>
      <c r="F105" s="131">
        <f>F106</f>
        <v>22000</v>
      </c>
      <c r="G105" s="131">
        <f>G106</f>
        <v>14442</v>
      </c>
      <c r="H105" s="208"/>
    </row>
    <row r="106" spans="1:8" ht="15.75">
      <c r="A106" s="129"/>
      <c r="B106" s="129"/>
      <c r="C106" s="129"/>
      <c r="D106" s="250" t="s">
        <v>323</v>
      </c>
      <c r="E106" s="130" t="s">
        <v>211</v>
      </c>
      <c r="F106" s="131">
        <v>22000</v>
      </c>
      <c r="G106" s="131">
        <v>14442</v>
      </c>
      <c r="H106" s="208"/>
    </row>
    <row r="107" spans="1:8" ht="30" customHeight="1">
      <c r="A107" s="138" t="s">
        <v>99</v>
      </c>
      <c r="B107" s="138"/>
      <c r="C107" s="138"/>
      <c r="D107" s="251"/>
      <c r="E107" s="142" t="s">
        <v>202</v>
      </c>
      <c r="F107" s="141">
        <f>F108</f>
        <v>1673004</v>
      </c>
      <c r="G107" s="141">
        <f>G108</f>
        <v>1603219</v>
      </c>
      <c r="H107" s="190">
        <f>G107/F107%</f>
        <v>95.82876072023737</v>
      </c>
    </row>
    <row r="108" spans="1:8" ht="66" customHeight="1">
      <c r="A108" s="129"/>
      <c r="B108" s="129" t="s">
        <v>100</v>
      </c>
      <c r="C108" s="129"/>
      <c r="D108" s="250"/>
      <c r="E108" s="130" t="s">
        <v>101</v>
      </c>
      <c r="F108" s="131">
        <f>F109</f>
        <v>1673004</v>
      </c>
      <c r="G108" s="131">
        <f>G109</f>
        <v>1603219</v>
      </c>
      <c r="H108" s="208"/>
    </row>
    <row r="109" spans="1:8" ht="79.5" customHeight="1">
      <c r="A109" s="129"/>
      <c r="B109" s="129"/>
      <c r="C109" s="129"/>
      <c r="D109" s="250">
        <v>8110</v>
      </c>
      <c r="E109" s="283" t="s">
        <v>324</v>
      </c>
      <c r="F109" s="131">
        <v>1673004</v>
      </c>
      <c r="G109" s="131">
        <v>1603219</v>
      </c>
      <c r="H109" s="208"/>
    </row>
    <row r="110" spans="1:8" ht="19.5" customHeight="1">
      <c r="A110" s="138" t="s">
        <v>56</v>
      </c>
      <c r="B110" s="138"/>
      <c r="C110" s="138"/>
      <c r="D110" s="251"/>
      <c r="E110" s="140" t="s">
        <v>57</v>
      </c>
      <c r="F110" s="141">
        <f>F111+F115</f>
        <v>2505048</v>
      </c>
      <c r="G110" s="141">
        <f>G111+G115</f>
        <v>2279786</v>
      </c>
      <c r="H110" s="208">
        <f>G110/F110%</f>
        <v>91.00767729799988</v>
      </c>
    </row>
    <row r="111" spans="1:8" ht="19.5" customHeight="1">
      <c r="A111" s="129"/>
      <c r="B111" s="129" t="s">
        <v>102</v>
      </c>
      <c r="C111" s="129"/>
      <c r="D111" s="250"/>
      <c r="E111" s="130" t="s">
        <v>103</v>
      </c>
      <c r="F111" s="131">
        <f>F112+F113+F114</f>
        <v>225262</v>
      </c>
      <c r="G111" s="131">
        <f>G112+G113</f>
        <v>0</v>
      </c>
      <c r="H111" s="208"/>
    </row>
    <row r="112" spans="1:8" ht="18.75" customHeight="1">
      <c r="A112" s="129"/>
      <c r="B112" s="129"/>
      <c r="C112" s="129"/>
      <c r="D112" s="250">
        <v>4810</v>
      </c>
      <c r="E112" s="130" t="s">
        <v>261</v>
      </c>
      <c r="F112" s="131">
        <v>27162</v>
      </c>
      <c r="G112" s="131"/>
      <c r="H112" s="208"/>
    </row>
    <row r="113" spans="1:8" ht="19.5" customHeight="1">
      <c r="A113" s="129"/>
      <c r="B113" s="129"/>
      <c r="C113" s="129"/>
      <c r="D113" s="250">
        <v>4810</v>
      </c>
      <c r="E113" s="130" t="s">
        <v>262</v>
      </c>
      <c r="F113" s="131">
        <v>198100</v>
      </c>
      <c r="G113" s="131"/>
      <c r="H113" s="208"/>
    </row>
    <row r="114" spans="1:8" ht="33.75" customHeight="1" hidden="1">
      <c r="A114" s="129"/>
      <c r="B114" s="129"/>
      <c r="C114" s="129"/>
      <c r="D114" s="250">
        <v>6800</v>
      </c>
      <c r="E114" s="130" t="s">
        <v>325</v>
      </c>
      <c r="F114" s="131"/>
      <c r="G114" s="131"/>
      <c r="H114" s="208"/>
    </row>
    <row r="115" spans="1:8" ht="31.5" customHeight="1">
      <c r="A115" s="129"/>
      <c r="B115" s="129" t="s">
        <v>123</v>
      </c>
      <c r="C115" s="129"/>
      <c r="D115" s="250"/>
      <c r="E115" s="130" t="s">
        <v>326</v>
      </c>
      <c r="F115" s="131">
        <f>F116</f>
        <v>2279786</v>
      </c>
      <c r="G115" s="131">
        <f>G116</f>
        <v>2279786</v>
      </c>
      <c r="H115" s="208"/>
    </row>
    <row r="116" spans="1:8" ht="43.5" customHeight="1">
      <c r="A116" s="129"/>
      <c r="B116" s="129"/>
      <c r="C116" s="129"/>
      <c r="D116" s="250">
        <v>2930</v>
      </c>
      <c r="E116" s="283" t="s">
        <v>327</v>
      </c>
      <c r="F116" s="131">
        <v>2279786</v>
      </c>
      <c r="G116" s="131">
        <v>2279786</v>
      </c>
      <c r="H116" s="208"/>
    </row>
    <row r="117" spans="1:8" ht="24.75" customHeight="1">
      <c r="A117" s="138" t="s">
        <v>43</v>
      </c>
      <c r="B117" s="138"/>
      <c r="C117" s="138"/>
      <c r="D117" s="251"/>
      <c r="E117" s="142" t="s">
        <v>44</v>
      </c>
      <c r="F117" s="141">
        <f>F118+F126+F134+F143+F149+F156+F165+F172+F174</f>
        <v>12562565</v>
      </c>
      <c r="G117" s="141">
        <f>G118+G126+G134+G143+G149+G156+G165+G172+G174</f>
        <v>12349284</v>
      </c>
      <c r="H117" s="190">
        <f>G117/F117%</f>
        <v>98.30224958040019</v>
      </c>
    </row>
    <row r="118" spans="1:8" ht="32.25" customHeight="1">
      <c r="A118" s="129"/>
      <c r="B118" s="129" t="s">
        <v>90</v>
      </c>
      <c r="C118" s="129"/>
      <c r="D118" s="250"/>
      <c r="E118" s="130" t="s">
        <v>135</v>
      </c>
      <c r="F118" s="131">
        <f>F119+F120+F121+F122+F123+F124+F125</f>
        <v>2941562</v>
      </c>
      <c r="G118" s="131">
        <f>G119+G120+G121+G122+G123+G124+G125</f>
        <v>2916049</v>
      </c>
      <c r="H118" s="208"/>
    </row>
    <row r="119" spans="1:8" ht="40.5" customHeight="1">
      <c r="A119" s="129"/>
      <c r="B119" s="129"/>
      <c r="C119" s="129"/>
      <c r="D119" s="250">
        <v>2540</v>
      </c>
      <c r="E119" s="283" t="s">
        <v>212</v>
      </c>
      <c r="F119" s="131">
        <v>1704070</v>
      </c>
      <c r="G119" s="131">
        <v>1682244</v>
      </c>
      <c r="H119" s="208"/>
    </row>
    <row r="120" spans="1:8" ht="40.5" customHeight="1">
      <c r="A120" s="129"/>
      <c r="B120" s="129"/>
      <c r="C120" s="129"/>
      <c r="D120" s="250">
        <v>3020</v>
      </c>
      <c r="E120" s="283" t="s">
        <v>317</v>
      </c>
      <c r="F120" s="131">
        <v>33552</v>
      </c>
      <c r="G120" s="131">
        <v>33552</v>
      </c>
      <c r="H120" s="208"/>
    </row>
    <row r="121" spans="1:8" ht="33.75" customHeight="1">
      <c r="A121" s="129"/>
      <c r="B121" s="129"/>
      <c r="C121" s="129"/>
      <c r="D121" s="250">
        <v>4010</v>
      </c>
      <c r="E121" s="130" t="s">
        <v>207</v>
      </c>
      <c r="F121" s="131">
        <v>808557</v>
      </c>
      <c r="G121" s="131">
        <v>807748</v>
      </c>
      <c r="H121" s="208"/>
    </row>
    <row r="122" spans="1:8" ht="30.75" customHeight="1">
      <c r="A122" s="129"/>
      <c r="B122" s="129"/>
      <c r="C122" s="129"/>
      <c r="D122" s="250">
        <v>4040</v>
      </c>
      <c r="E122" s="130" t="s">
        <v>221</v>
      </c>
      <c r="F122" s="131">
        <v>57490</v>
      </c>
      <c r="G122" s="131">
        <v>57489</v>
      </c>
      <c r="H122" s="208"/>
    </row>
    <row r="123" spans="1:8" ht="18.75" customHeight="1">
      <c r="A123" s="129"/>
      <c r="B123" s="129"/>
      <c r="C123" s="129"/>
      <c r="D123" s="255" t="s">
        <v>209</v>
      </c>
      <c r="E123" s="130" t="s">
        <v>210</v>
      </c>
      <c r="F123" s="131">
        <v>158774</v>
      </c>
      <c r="G123" s="131">
        <v>156698</v>
      </c>
      <c r="H123" s="208"/>
    </row>
    <row r="124" spans="1:8" ht="30.75" customHeight="1">
      <c r="A124" s="129"/>
      <c r="B124" s="129"/>
      <c r="C124" s="129"/>
      <c r="D124" s="255">
        <v>4170</v>
      </c>
      <c r="E124" s="130" t="s">
        <v>159</v>
      </c>
      <c r="F124" s="131">
        <v>2508</v>
      </c>
      <c r="G124" s="131">
        <v>2508</v>
      </c>
      <c r="H124" s="208"/>
    </row>
    <row r="125" spans="1:8" ht="22.5" customHeight="1">
      <c r="A125" s="129"/>
      <c r="B125" s="129"/>
      <c r="C125" s="129"/>
      <c r="D125" s="255" t="s">
        <v>420</v>
      </c>
      <c r="E125" s="130" t="s">
        <v>211</v>
      </c>
      <c r="F125" s="131">
        <v>176611</v>
      </c>
      <c r="G125" s="131">
        <v>175810</v>
      </c>
      <c r="H125" s="208"/>
    </row>
    <row r="126" spans="1:8" ht="24" customHeight="1">
      <c r="A126" s="129"/>
      <c r="B126" s="129" t="s">
        <v>91</v>
      </c>
      <c r="C126" s="129"/>
      <c r="D126" s="250"/>
      <c r="E126" s="130" t="s">
        <v>92</v>
      </c>
      <c r="F126" s="131">
        <f>F127+F128+F129+F130+F131+F132+F133</f>
        <v>2279719</v>
      </c>
      <c r="G126" s="131">
        <f>G127+G128+G129+G130+G131+G132+G133</f>
        <v>2255827</v>
      </c>
      <c r="H126" s="208"/>
    </row>
    <row r="127" spans="1:8" ht="34.5" customHeight="1">
      <c r="A127" s="129"/>
      <c r="B127" s="129"/>
      <c r="C127" s="129"/>
      <c r="D127" s="250">
        <v>2540</v>
      </c>
      <c r="E127" s="210" t="s">
        <v>212</v>
      </c>
      <c r="F127" s="131">
        <v>442891</v>
      </c>
      <c r="G127" s="131">
        <v>424164</v>
      </c>
      <c r="H127" s="208"/>
    </row>
    <row r="128" spans="1:8" ht="31.5" customHeight="1">
      <c r="A128" s="129"/>
      <c r="B128" s="129"/>
      <c r="C128" s="129"/>
      <c r="D128" s="250">
        <v>3020</v>
      </c>
      <c r="E128" s="283" t="s">
        <v>317</v>
      </c>
      <c r="F128" s="131">
        <v>23367</v>
      </c>
      <c r="G128" s="131">
        <v>23341</v>
      </c>
      <c r="H128" s="208"/>
    </row>
    <row r="129" spans="1:8" ht="31.5" customHeight="1">
      <c r="A129" s="129"/>
      <c r="B129" s="129"/>
      <c r="C129" s="129"/>
      <c r="D129" s="250">
        <v>4010</v>
      </c>
      <c r="E129" s="130" t="s">
        <v>207</v>
      </c>
      <c r="F129" s="131">
        <v>1238449</v>
      </c>
      <c r="G129" s="131">
        <v>1238434</v>
      </c>
      <c r="H129" s="208"/>
    </row>
    <row r="130" spans="1:8" ht="30" customHeight="1">
      <c r="A130" s="129"/>
      <c r="B130" s="129"/>
      <c r="C130" s="129"/>
      <c r="D130" s="250">
        <v>4040</v>
      </c>
      <c r="E130" s="130" t="s">
        <v>221</v>
      </c>
      <c r="F130" s="131">
        <v>92628</v>
      </c>
      <c r="G130" s="131">
        <v>92628</v>
      </c>
      <c r="H130" s="208"/>
    </row>
    <row r="131" spans="1:8" ht="27" customHeight="1">
      <c r="A131" s="129"/>
      <c r="B131" s="129"/>
      <c r="C131" s="129"/>
      <c r="D131" s="255" t="s">
        <v>222</v>
      </c>
      <c r="E131" s="130" t="s">
        <v>210</v>
      </c>
      <c r="F131" s="131">
        <v>235787</v>
      </c>
      <c r="G131" s="131">
        <v>231530</v>
      </c>
      <c r="H131" s="208"/>
    </row>
    <row r="132" spans="1:8" ht="15.75">
      <c r="A132" s="129"/>
      <c r="B132" s="129"/>
      <c r="C132" s="129"/>
      <c r="D132" s="255">
        <v>4170</v>
      </c>
      <c r="E132" s="130" t="s">
        <v>159</v>
      </c>
      <c r="F132" s="131">
        <v>951</v>
      </c>
      <c r="G132" s="131">
        <v>951</v>
      </c>
      <c r="H132" s="208"/>
    </row>
    <row r="133" spans="1:8" ht="28.5" customHeight="1">
      <c r="A133" s="129"/>
      <c r="B133" s="129"/>
      <c r="C133" s="129"/>
      <c r="D133" s="255" t="s">
        <v>421</v>
      </c>
      <c r="E133" s="130" t="s">
        <v>211</v>
      </c>
      <c r="F133" s="131">
        <v>245646</v>
      </c>
      <c r="G133" s="131">
        <v>244779</v>
      </c>
      <c r="H133" s="208"/>
    </row>
    <row r="134" spans="1:8" ht="21.75" customHeight="1">
      <c r="A134" s="129"/>
      <c r="B134" s="129" t="s">
        <v>68</v>
      </c>
      <c r="C134" s="129"/>
      <c r="D134" s="250"/>
      <c r="E134" s="130" t="s">
        <v>81</v>
      </c>
      <c r="F134" s="131">
        <f>F135+F136+F137+F138+F139+F140+F141+F142</f>
        <v>789054</v>
      </c>
      <c r="G134" s="131">
        <f>G135+G136+G137+G138+G139+G140+G141+G142</f>
        <v>789054</v>
      </c>
      <c r="H134" s="208"/>
    </row>
    <row r="135" spans="1:8" ht="49.5" customHeight="1" hidden="1">
      <c r="A135" s="129"/>
      <c r="B135" s="129"/>
      <c r="C135" s="129"/>
      <c r="D135" s="250">
        <v>2540</v>
      </c>
      <c r="E135" s="130" t="s">
        <v>212</v>
      </c>
      <c r="F135" s="131"/>
      <c r="G135" s="131"/>
      <c r="H135" s="208"/>
    </row>
    <row r="136" spans="1:8" ht="38.25" customHeight="1">
      <c r="A136" s="129"/>
      <c r="B136" s="129"/>
      <c r="C136" s="129"/>
      <c r="D136" s="250">
        <v>3020</v>
      </c>
      <c r="E136" s="283" t="s">
        <v>317</v>
      </c>
      <c r="F136" s="131">
        <v>740</v>
      </c>
      <c r="G136" s="131">
        <v>740</v>
      </c>
      <c r="H136" s="208"/>
    </row>
    <row r="137" spans="1:8" ht="28.5" customHeight="1">
      <c r="A137" s="129"/>
      <c r="B137" s="129"/>
      <c r="C137" s="129"/>
      <c r="D137" s="250">
        <v>4010</v>
      </c>
      <c r="E137" s="130" t="s">
        <v>207</v>
      </c>
      <c r="F137" s="131">
        <v>530827</v>
      </c>
      <c r="G137" s="131">
        <v>530827</v>
      </c>
      <c r="H137" s="208"/>
    </row>
    <row r="138" spans="1:8" ht="27.75" customHeight="1">
      <c r="A138" s="129"/>
      <c r="B138" s="129"/>
      <c r="C138" s="129"/>
      <c r="D138" s="250">
        <v>4040</v>
      </c>
      <c r="E138" s="130" t="s">
        <v>221</v>
      </c>
      <c r="F138" s="131">
        <v>39233</v>
      </c>
      <c r="G138" s="131">
        <v>39233</v>
      </c>
      <c r="H138" s="208"/>
    </row>
    <row r="139" spans="1:8" ht="26.25" customHeight="1">
      <c r="A139" s="129"/>
      <c r="B139" s="129"/>
      <c r="C139" s="129"/>
      <c r="D139" s="255" t="s">
        <v>209</v>
      </c>
      <c r="E139" s="130" t="s">
        <v>210</v>
      </c>
      <c r="F139" s="131">
        <v>94686</v>
      </c>
      <c r="G139" s="131">
        <v>94686</v>
      </c>
      <c r="H139" s="208"/>
    </row>
    <row r="140" spans="1:8" ht="32.25" customHeight="1">
      <c r="A140" s="129"/>
      <c r="B140" s="129"/>
      <c r="C140" s="129"/>
      <c r="D140" s="255">
        <v>4170</v>
      </c>
      <c r="E140" s="130" t="s">
        <v>159</v>
      </c>
      <c r="F140" s="131">
        <v>3964</v>
      </c>
      <c r="G140" s="131">
        <v>3964</v>
      </c>
      <c r="H140" s="208"/>
    </row>
    <row r="141" spans="1:8" ht="21.75" customHeight="1">
      <c r="A141" s="129"/>
      <c r="B141" s="129"/>
      <c r="C141" s="129"/>
      <c r="D141" s="255" t="s">
        <v>420</v>
      </c>
      <c r="E141" s="130" t="s">
        <v>211</v>
      </c>
      <c r="F141" s="131">
        <v>119604</v>
      </c>
      <c r="G141" s="131">
        <v>119604</v>
      </c>
      <c r="H141" s="208"/>
    </row>
    <row r="142" spans="1:8" ht="37.5" customHeight="1" hidden="1">
      <c r="A142" s="129"/>
      <c r="B142" s="129"/>
      <c r="C142" s="129"/>
      <c r="D142" s="255">
        <v>6050</v>
      </c>
      <c r="E142" s="130" t="s">
        <v>213</v>
      </c>
      <c r="F142" s="131"/>
      <c r="G142" s="131"/>
      <c r="H142" s="208"/>
    </row>
    <row r="143" spans="1:8" ht="30.75" customHeight="1">
      <c r="A143" s="129"/>
      <c r="B143" s="129" t="s">
        <v>193</v>
      </c>
      <c r="C143" s="129"/>
      <c r="D143" s="250"/>
      <c r="E143" s="130" t="s">
        <v>194</v>
      </c>
      <c r="F143" s="131">
        <f>F144+F145+F146+F147+F148</f>
        <v>210329</v>
      </c>
      <c r="G143" s="131">
        <f>G144+G145+G146+G147+G148</f>
        <v>210329</v>
      </c>
      <c r="H143" s="208"/>
    </row>
    <row r="144" spans="1:8" ht="30.75" customHeight="1">
      <c r="A144" s="129"/>
      <c r="B144" s="129"/>
      <c r="C144" s="129"/>
      <c r="D144" s="250">
        <v>3020</v>
      </c>
      <c r="E144" s="283" t="s">
        <v>317</v>
      </c>
      <c r="F144" s="131">
        <v>7893</v>
      </c>
      <c r="G144" s="131">
        <v>7893</v>
      </c>
      <c r="H144" s="208"/>
    </row>
    <row r="145" spans="1:8" ht="36" customHeight="1">
      <c r="A145" s="129"/>
      <c r="B145" s="129"/>
      <c r="C145" s="129"/>
      <c r="D145" s="250">
        <v>4010</v>
      </c>
      <c r="E145" s="130" t="s">
        <v>207</v>
      </c>
      <c r="F145" s="131">
        <v>139555</v>
      </c>
      <c r="G145" s="131">
        <v>139555</v>
      </c>
      <c r="H145" s="208"/>
    </row>
    <row r="146" spans="1:8" ht="28.5" customHeight="1">
      <c r="A146" s="129"/>
      <c r="B146" s="129"/>
      <c r="C146" s="129"/>
      <c r="D146" s="250">
        <v>4040</v>
      </c>
      <c r="E146" s="130" t="s">
        <v>221</v>
      </c>
      <c r="F146" s="131">
        <v>12160</v>
      </c>
      <c r="G146" s="131">
        <v>12160</v>
      </c>
      <c r="H146" s="208"/>
    </row>
    <row r="147" spans="1:8" ht="27" customHeight="1">
      <c r="A147" s="129"/>
      <c r="B147" s="129"/>
      <c r="C147" s="129"/>
      <c r="D147" s="255" t="s">
        <v>209</v>
      </c>
      <c r="E147" s="130" t="s">
        <v>210</v>
      </c>
      <c r="F147" s="131">
        <v>26447</v>
      </c>
      <c r="G147" s="131">
        <v>26447</v>
      </c>
      <c r="H147" s="208"/>
    </row>
    <row r="148" spans="1:8" ht="19.5" customHeight="1">
      <c r="A148" s="129"/>
      <c r="B148" s="129"/>
      <c r="C148" s="129"/>
      <c r="D148" s="255" t="s">
        <v>422</v>
      </c>
      <c r="E148" s="130" t="s">
        <v>211</v>
      </c>
      <c r="F148" s="131">
        <v>24274</v>
      </c>
      <c r="G148" s="131">
        <v>24274</v>
      </c>
      <c r="H148" s="208"/>
    </row>
    <row r="149" spans="1:8" ht="22.5" customHeight="1">
      <c r="A149" s="129"/>
      <c r="B149" s="129" t="s">
        <v>93</v>
      </c>
      <c r="C149" s="129"/>
      <c r="D149" s="250"/>
      <c r="E149" s="130" t="s">
        <v>94</v>
      </c>
      <c r="F149" s="131">
        <f>F150+F151+F152+F153+F154+F155</f>
        <v>274078</v>
      </c>
      <c r="G149" s="131">
        <f>G150+G151+G152+G153+G154+G155</f>
        <v>274078</v>
      </c>
      <c r="H149" s="208"/>
    </row>
    <row r="150" spans="1:8" ht="29.25" customHeight="1" hidden="1">
      <c r="A150" s="129"/>
      <c r="B150" s="129"/>
      <c r="C150" s="129"/>
      <c r="D150" s="250">
        <v>3020</v>
      </c>
      <c r="E150" s="283" t="s">
        <v>317</v>
      </c>
      <c r="F150" s="131"/>
      <c r="G150" s="131"/>
      <c r="H150" s="208"/>
    </row>
    <row r="151" spans="1:8" ht="32.25" customHeight="1">
      <c r="A151" s="129"/>
      <c r="B151" s="129"/>
      <c r="C151" s="129"/>
      <c r="D151" s="250">
        <v>4010</v>
      </c>
      <c r="E151" s="130" t="s">
        <v>207</v>
      </c>
      <c r="F151" s="131">
        <v>182782</v>
      </c>
      <c r="G151" s="131">
        <v>182782</v>
      </c>
      <c r="H151" s="208"/>
    </row>
    <row r="152" spans="1:8" ht="35.25" customHeight="1">
      <c r="A152" s="129"/>
      <c r="B152" s="129"/>
      <c r="C152" s="129"/>
      <c r="D152" s="250">
        <v>4040</v>
      </c>
      <c r="E152" s="130" t="s">
        <v>221</v>
      </c>
      <c r="F152" s="131">
        <v>16394</v>
      </c>
      <c r="G152" s="131">
        <v>16394</v>
      </c>
      <c r="H152" s="208"/>
    </row>
    <row r="153" spans="1:8" ht="19.5" customHeight="1">
      <c r="A153" s="129"/>
      <c r="B153" s="129"/>
      <c r="C153" s="129"/>
      <c r="D153" s="255" t="s">
        <v>209</v>
      </c>
      <c r="E153" s="130" t="s">
        <v>210</v>
      </c>
      <c r="F153" s="131">
        <v>33645</v>
      </c>
      <c r="G153" s="131">
        <v>33645</v>
      </c>
      <c r="H153" s="208"/>
    </row>
    <row r="154" spans="1:8" ht="36" customHeight="1">
      <c r="A154" s="129"/>
      <c r="B154" s="129"/>
      <c r="C154" s="129"/>
      <c r="D154" s="255">
        <v>4170</v>
      </c>
      <c r="E154" s="130" t="s">
        <v>159</v>
      </c>
      <c r="F154" s="131">
        <v>2476</v>
      </c>
      <c r="G154" s="131">
        <v>2476</v>
      </c>
      <c r="H154" s="208"/>
    </row>
    <row r="155" spans="1:8" ht="24.75" customHeight="1">
      <c r="A155" s="129"/>
      <c r="B155" s="129"/>
      <c r="C155" s="129"/>
      <c r="D155" s="255" t="s">
        <v>423</v>
      </c>
      <c r="E155" s="130" t="s">
        <v>211</v>
      </c>
      <c r="F155" s="131">
        <v>38781</v>
      </c>
      <c r="G155" s="131">
        <v>38781</v>
      </c>
      <c r="H155" s="208"/>
    </row>
    <row r="156" spans="1:8" ht="21.75" customHeight="1">
      <c r="A156" s="129"/>
      <c r="B156" s="129" t="s">
        <v>69</v>
      </c>
      <c r="C156" s="129"/>
      <c r="D156" s="250"/>
      <c r="E156" s="130" t="s">
        <v>82</v>
      </c>
      <c r="F156" s="131">
        <f>F157+F158+F159+F160+F161+F162+F163+F164</f>
        <v>5285870</v>
      </c>
      <c r="G156" s="131">
        <f>G157+G158+G159+G160+G161+G162+G163+G164</f>
        <v>5279030</v>
      </c>
      <c r="H156" s="208"/>
    </row>
    <row r="157" spans="1:8" ht="34.5" customHeight="1">
      <c r="A157" s="129"/>
      <c r="B157" s="129"/>
      <c r="C157" s="129"/>
      <c r="D157" s="250">
        <v>3020</v>
      </c>
      <c r="E157" s="283" t="s">
        <v>317</v>
      </c>
      <c r="F157" s="131">
        <v>194343</v>
      </c>
      <c r="G157" s="131">
        <v>194343</v>
      </c>
      <c r="H157" s="208"/>
    </row>
    <row r="158" spans="1:8" ht="36" customHeight="1">
      <c r="A158" s="129"/>
      <c r="B158" s="129"/>
      <c r="C158" s="129"/>
      <c r="D158" s="250">
        <v>4010</v>
      </c>
      <c r="E158" s="130" t="s">
        <v>207</v>
      </c>
      <c r="F158" s="131">
        <v>3186191</v>
      </c>
      <c r="G158" s="131">
        <v>3186002</v>
      </c>
      <c r="H158" s="208"/>
    </row>
    <row r="159" spans="1:8" ht="32.25" customHeight="1">
      <c r="A159" s="129"/>
      <c r="B159" s="129"/>
      <c r="C159" s="129"/>
      <c r="D159" s="250">
        <v>4040</v>
      </c>
      <c r="E159" s="130" t="s">
        <v>221</v>
      </c>
      <c r="F159" s="131">
        <v>212827</v>
      </c>
      <c r="G159" s="131">
        <v>212827</v>
      </c>
      <c r="H159" s="208"/>
    </row>
    <row r="160" spans="1:8" ht="18.75" customHeight="1">
      <c r="A160" s="129"/>
      <c r="B160" s="129"/>
      <c r="C160" s="129"/>
      <c r="D160" s="255" t="s">
        <v>209</v>
      </c>
      <c r="E160" s="130" t="s">
        <v>210</v>
      </c>
      <c r="F160" s="131">
        <v>630202</v>
      </c>
      <c r="G160" s="131">
        <v>629726</v>
      </c>
      <c r="H160" s="208"/>
    </row>
    <row r="161" spans="1:8" ht="15.75">
      <c r="A161" s="129"/>
      <c r="B161" s="129"/>
      <c r="C161" s="129"/>
      <c r="D161" s="255">
        <v>4170</v>
      </c>
      <c r="E161" s="130" t="s">
        <v>159</v>
      </c>
      <c r="F161" s="131">
        <v>14000</v>
      </c>
      <c r="G161" s="131">
        <v>14000</v>
      </c>
      <c r="H161" s="208"/>
    </row>
    <row r="162" spans="1:8" ht="22.5" customHeight="1">
      <c r="A162" s="129"/>
      <c r="B162" s="129"/>
      <c r="C162" s="129"/>
      <c r="D162" s="255" t="s">
        <v>413</v>
      </c>
      <c r="E162" s="130" t="s">
        <v>211</v>
      </c>
      <c r="F162" s="131">
        <v>1048307</v>
      </c>
      <c r="G162" s="131">
        <v>1042132</v>
      </c>
      <c r="H162" s="208"/>
    </row>
    <row r="163" spans="1:8" ht="37.5" customHeight="1" hidden="1">
      <c r="A163" s="129"/>
      <c r="B163" s="129"/>
      <c r="C163" s="129"/>
      <c r="D163" s="250">
        <v>6050</v>
      </c>
      <c r="E163" s="130" t="s">
        <v>213</v>
      </c>
      <c r="F163" s="131"/>
      <c r="G163" s="131">
        <v>0</v>
      </c>
      <c r="H163" s="208"/>
    </row>
    <row r="164" spans="1:8" ht="45" hidden="1">
      <c r="A164" s="129"/>
      <c r="B164" s="129"/>
      <c r="C164" s="129"/>
      <c r="D164" s="250">
        <v>6060</v>
      </c>
      <c r="E164" s="130" t="s">
        <v>214</v>
      </c>
      <c r="F164" s="131"/>
      <c r="G164" s="131"/>
      <c r="H164" s="208"/>
    </row>
    <row r="165" spans="1:8" ht="25.5" customHeight="1">
      <c r="A165" s="129"/>
      <c r="B165" s="129" t="s">
        <v>95</v>
      </c>
      <c r="C165" s="129"/>
      <c r="D165" s="250"/>
      <c r="E165" s="130" t="s">
        <v>96</v>
      </c>
      <c r="F165" s="131">
        <f>F166+F167+F168+F169+F170+F171</f>
        <v>585250</v>
      </c>
      <c r="G165" s="131">
        <f>G166+G167+G168+G169+G170+G171</f>
        <v>561981</v>
      </c>
      <c r="H165" s="208"/>
    </row>
    <row r="166" spans="1:8" ht="31.5" customHeight="1">
      <c r="A166" s="129"/>
      <c r="B166" s="129"/>
      <c r="C166" s="129"/>
      <c r="D166" s="250">
        <v>3020</v>
      </c>
      <c r="E166" s="283" t="s">
        <v>317</v>
      </c>
      <c r="F166" s="131">
        <v>1644</v>
      </c>
      <c r="G166" s="131">
        <v>1644</v>
      </c>
      <c r="H166" s="208"/>
    </row>
    <row r="167" spans="1:8" ht="38.25" customHeight="1">
      <c r="A167" s="129"/>
      <c r="B167" s="129"/>
      <c r="C167" s="129"/>
      <c r="D167" s="250">
        <v>4010</v>
      </c>
      <c r="E167" s="283" t="s">
        <v>207</v>
      </c>
      <c r="F167" s="131">
        <v>385176</v>
      </c>
      <c r="G167" s="131">
        <v>368039</v>
      </c>
      <c r="H167" s="208"/>
    </row>
    <row r="168" spans="1:8" ht="35.25" customHeight="1">
      <c r="A168" s="129"/>
      <c r="B168" s="129"/>
      <c r="C168" s="129"/>
      <c r="D168" s="250">
        <v>4040</v>
      </c>
      <c r="E168" s="283" t="s">
        <v>221</v>
      </c>
      <c r="F168" s="131">
        <v>26640</v>
      </c>
      <c r="G168" s="131">
        <v>26640</v>
      </c>
      <c r="H168" s="208"/>
    </row>
    <row r="169" spans="1:8" ht="26.25" customHeight="1">
      <c r="A169" s="129"/>
      <c r="B169" s="129"/>
      <c r="C169" s="129"/>
      <c r="D169" s="255" t="s">
        <v>209</v>
      </c>
      <c r="E169" s="283" t="s">
        <v>210</v>
      </c>
      <c r="F169" s="131">
        <v>71163</v>
      </c>
      <c r="G169" s="131">
        <v>66338</v>
      </c>
      <c r="H169" s="208"/>
    </row>
    <row r="170" spans="1:8" ht="15.75">
      <c r="A170" s="129"/>
      <c r="B170" s="129"/>
      <c r="C170" s="129"/>
      <c r="D170" s="255">
        <v>4170</v>
      </c>
      <c r="E170" s="283" t="s">
        <v>159</v>
      </c>
      <c r="F170" s="131">
        <v>572</v>
      </c>
      <c r="G170" s="131">
        <v>572</v>
      </c>
      <c r="H170" s="208"/>
    </row>
    <row r="171" spans="1:8" ht="28.5" customHeight="1">
      <c r="A171" s="129"/>
      <c r="B171" s="129"/>
      <c r="C171" s="129"/>
      <c r="D171" s="255" t="s">
        <v>422</v>
      </c>
      <c r="E171" s="283" t="s">
        <v>211</v>
      </c>
      <c r="F171" s="131">
        <v>100055</v>
      </c>
      <c r="G171" s="131">
        <v>98748</v>
      </c>
      <c r="H171" s="208"/>
    </row>
    <row r="172" spans="1:8" ht="36" customHeight="1">
      <c r="A172" s="129"/>
      <c r="B172" s="129" t="s">
        <v>195</v>
      </c>
      <c r="C172" s="129"/>
      <c r="D172" s="250"/>
      <c r="E172" s="283" t="s">
        <v>196</v>
      </c>
      <c r="F172" s="131">
        <f>F173</f>
        <v>33770</v>
      </c>
      <c r="G172" s="131">
        <f>G173</f>
        <v>33767</v>
      </c>
      <c r="H172" s="208"/>
    </row>
    <row r="173" spans="1:9" ht="21" customHeight="1">
      <c r="A173" s="129"/>
      <c r="B173" s="129"/>
      <c r="C173" s="129"/>
      <c r="D173" s="255">
        <v>4300</v>
      </c>
      <c r="E173" s="283" t="s">
        <v>211</v>
      </c>
      <c r="F173" s="131">
        <v>33770</v>
      </c>
      <c r="G173" s="131">
        <v>33767</v>
      </c>
      <c r="H173" s="208"/>
      <c r="I173" s="297"/>
    </row>
    <row r="174" spans="1:8" ht="21" customHeight="1">
      <c r="A174" s="129"/>
      <c r="B174" s="129" t="s">
        <v>45</v>
      </c>
      <c r="C174" s="129"/>
      <c r="D174" s="250"/>
      <c r="E174" s="283" t="s">
        <v>46</v>
      </c>
      <c r="F174" s="131">
        <f>F175+F176+F177+F178+F179+F180+F181</f>
        <v>162933</v>
      </c>
      <c r="G174" s="131">
        <f>G175+G176+G177+G178+G179+G180+G181</f>
        <v>29169</v>
      </c>
      <c r="H174" s="208"/>
    </row>
    <row r="175" spans="1:8" ht="32.25" customHeight="1" hidden="1">
      <c r="A175" s="129"/>
      <c r="B175" s="129"/>
      <c r="C175" s="129"/>
      <c r="D175" s="250" t="s">
        <v>290</v>
      </c>
      <c r="E175" s="283" t="s">
        <v>207</v>
      </c>
      <c r="F175" s="131"/>
      <c r="G175" s="131"/>
      <c r="H175" s="208"/>
    </row>
    <row r="176" spans="1:8" ht="17.25" customHeight="1" hidden="1">
      <c r="A176" s="129"/>
      <c r="B176" s="129"/>
      <c r="C176" s="129"/>
      <c r="D176" s="250">
        <v>4110</v>
      </c>
      <c r="E176" s="283" t="s">
        <v>210</v>
      </c>
      <c r="F176" s="131"/>
      <c r="G176" s="131"/>
      <c r="H176" s="208"/>
    </row>
    <row r="177" spans="1:8" ht="28.5" customHeight="1" hidden="1">
      <c r="A177" s="129"/>
      <c r="B177" s="129"/>
      <c r="C177" s="129"/>
      <c r="D177" s="255" t="s">
        <v>291</v>
      </c>
      <c r="E177" s="283" t="s">
        <v>210</v>
      </c>
      <c r="F177" s="131"/>
      <c r="G177" s="131"/>
      <c r="H177" s="208"/>
    </row>
    <row r="178" spans="1:8" ht="16.5" customHeight="1">
      <c r="A178" s="129"/>
      <c r="B178" s="129"/>
      <c r="C178" s="129"/>
      <c r="D178" s="255">
        <v>4170</v>
      </c>
      <c r="E178" s="283" t="s">
        <v>159</v>
      </c>
      <c r="F178" s="131">
        <v>300</v>
      </c>
      <c r="G178" s="131">
        <v>300</v>
      </c>
      <c r="H178" s="208"/>
    </row>
    <row r="179" spans="1:8" ht="16.5" customHeight="1" hidden="1">
      <c r="A179" s="129"/>
      <c r="B179" s="129"/>
      <c r="C179" s="129"/>
      <c r="D179" s="255" t="s">
        <v>292</v>
      </c>
      <c r="E179" s="283" t="s">
        <v>159</v>
      </c>
      <c r="F179" s="131"/>
      <c r="G179" s="131"/>
      <c r="H179" s="208"/>
    </row>
    <row r="180" spans="1:8" ht="15.75">
      <c r="A180" s="129"/>
      <c r="B180" s="129"/>
      <c r="C180" s="129"/>
      <c r="D180" s="255" t="s">
        <v>370</v>
      </c>
      <c r="E180" s="283" t="s">
        <v>211</v>
      </c>
      <c r="F180" s="131">
        <v>162633</v>
      </c>
      <c r="G180" s="131">
        <v>28869</v>
      </c>
      <c r="H180" s="208"/>
    </row>
    <row r="181" spans="1:8" ht="15.75" hidden="1">
      <c r="A181" s="129"/>
      <c r="B181" s="129"/>
      <c r="C181" s="129"/>
      <c r="D181" s="255" t="s">
        <v>328</v>
      </c>
      <c r="E181" s="283" t="s">
        <v>211</v>
      </c>
      <c r="F181" s="131"/>
      <c r="G181" s="131"/>
      <c r="H181" s="208"/>
    </row>
    <row r="182" spans="1:8" ht="24" customHeight="1">
      <c r="A182" s="138" t="s">
        <v>29</v>
      </c>
      <c r="B182" s="138"/>
      <c r="C182" s="138"/>
      <c r="D182" s="251"/>
      <c r="E182" s="140" t="s">
        <v>30</v>
      </c>
      <c r="F182" s="141">
        <f>F183</f>
        <v>10720623</v>
      </c>
      <c r="G182" s="141">
        <f>G183</f>
        <v>10720147</v>
      </c>
      <c r="H182" s="190">
        <v>99.99</v>
      </c>
    </row>
    <row r="183" spans="1:8" ht="43.5" customHeight="1">
      <c r="A183" s="129"/>
      <c r="B183" s="129" t="s">
        <v>31</v>
      </c>
      <c r="C183" s="129"/>
      <c r="D183" s="250"/>
      <c r="E183" s="210" t="s">
        <v>146</v>
      </c>
      <c r="F183" s="131">
        <f>F184+F185</f>
        <v>10720623</v>
      </c>
      <c r="G183" s="131">
        <f>G184+G185</f>
        <v>10720147</v>
      </c>
      <c r="H183" s="208"/>
    </row>
    <row r="184" spans="1:8" ht="81.75" customHeight="1">
      <c r="A184" s="129"/>
      <c r="B184" s="129"/>
      <c r="C184" s="129"/>
      <c r="D184" s="250">
        <v>2320</v>
      </c>
      <c r="E184" s="344" t="s">
        <v>216</v>
      </c>
      <c r="F184" s="131">
        <v>10655102</v>
      </c>
      <c r="G184" s="131">
        <v>10655102</v>
      </c>
      <c r="H184" s="208"/>
    </row>
    <row r="185" spans="1:8" ht="18.75" customHeight="1">
      <c r="A185" s="129"/>
      <c r="B185" s="129"/>
      <c r="C185" s="129"/>
      <c r="D185" s="250">
        <v>4130</v>
      </c>
      <c r="E185" s="130" t="s">
        <v>211</v>
      </c>
      <c r="F185" s="131">
        <v>65521</v>
      </c>
      <c r="G185" s="131">
        <v>65045</v>
      </c>
      <c r="H185" s="208"/>
    </row>
    <row r="186" spans="1:8" ht="21" customHeight="1">
      <c r="A186" s="138" t="s">
        <v>120</v>
      </c>
      <c r="B186" s="138"/>
      <c r="C186" s="138"/>
      <c r="D186" s="251"/>
      <c r="E186" s="140" t="s">
        <v>121</v>
      </c>
      <c r="F186" s="141">
        <f>F187+F197+F199+F204+F215+F217</f>
        <v>6204800</v>
      </c>
      <c r="G186" s="141">
        <f>G187+G197+G199+G204+G215+G217</f>
        <v>5486293</v>
      </c>
      <c r="H186" s="190">
        <f>G186/F186%</f>
        <v>88.42014247034554</v>
      </c>
    </row>
    <row r="187" spans="1:8" ht="38.25" customHeight="1">
      <c r="A187" s="129"/>
      <c r="B187" s="129" t="s">
        <v>122</v>
      </c>
      <c r="C187" s="129"/>
      <c r="D187" s="250"/>
      <c r="E187" s="130" t="s">
        <v>47</v>
      </c>
      <c r="F187" s="131">
        <f>F188+F189+F190+F191+F192+F193+F194+F195+F196</f>
        <v>2965838</v>
      </c>
      <c r="G187" s="131">
        <f>G188+G189+G190+G191+G192+G193+G194+G195+G196</f>
        <v>2499095</v>
      </c>
      <c r="H187" s="208"/>
    </row>
    <row r="188" spans="1:8" ht="87.75" customHeight="1">
      <c r="A188" s="129"/>
      <c r="B188" s="129"/>
      <c r="C188" s="129"/>
      <c r="D188" s="250">
        <v>2320</v>
      </c>
      <c r="E188" s="211" t="s">
        <v>216</v>
      </c>
      <c r="F188" s="131">
        <v>450000</v>
      </c>
      <c r="G188" s="131">
        <v>260487</v>
      </c>
      <c r="H188" s="208"/>
    </row>
    <row r="189" spans="1:8" ht="50.25" customHeight="1" hidden="1">
      <c r="A189" s="129"/>
      <c r="B189" s="129"/>
      <c r="C189" s="129"/>
      <c r="D189" s="250">
        <v>2580</v>
      </c>
      <c r="E189" s="211" t="s">
        <v>225</v>
      </c>
      <c r="F189" s="131"/>
      <c r="G189" s="131"/>
      <c r="H189" s="208"/>
    </row>
    <row r="190" spans="1:8" ht="107.25" customHeight="1">
      <c r="A190" s="129"/>
      <c r="B190" s="129"/>
      <c r="C190" s="129"/>
      <c r="D190" s="250">
        <v>2830</v>
      </c>
      <c r="E190" s="211" t="s">
        <v>254</v>
      </c>
      <c r="F190" s="131">
        <v>2018000</v>
      </c>
      <c r="G190" s="131">
        <v>1909199</v>
      </c>
      <c r="H190" s="208"/>
    </row>
    <row r="191" spans="1:8" ht="19.5" customHeight="1">
      <c r="A191" s="129"/>
      <c r="B191" s="129"/>
      <c r="C191" s="129"/>
      <c r="D191" s="250">
        <v>3110</v>
      </c>
      <c r="E191" s="283" t="s">
        <v>329</v>
      </c>
      <c r="F191" s="131">
        <v>293800</v>
      </c>
      <c r="G191" s="131">
        <v>159887</v>
      </c>
      <c r="H191" s="208"/>
    </row>
    <row r="192" spans="1:8" ht="36" customHeight="1">
      <c r="A192" s="129"/>
      <c r="B192" s="129"/>
      <c r="C192" s="129"/>
      <c r="D192" s="250">
        <v>4010</v>
      </c>
      <c r="E192" s="212" t="s">
        <v>207</v>
      </c>
      <c r="F192" s="131">
        <v>37200</v>
      </c>
      <c r="G192" s="131">
        <v>32138</v>
      </c>
      <c r="H192" s="208"/>
    </row>
    <row r="193" spans="1:8" ht="35.25" customHeight="1">
      <c r="A193" s="129"/>
      <c r="B193" s="129"/>
      <c r="C193" s="129"/>
      <c r="D193" s="250">
        <v>4040</v>
      </c>
      <c r="E193" s="130" t="s">
        <v>221</v>
      </c>
      <c r="F193" s="131">
        <v>1224</v>
      </c>
      <c r="G193" s="131">
        <v>1224</v>
      </c>
      <c r="H193" s="208"/>
    </row>
    <row r="194" spans="1:8" ht="24" customHeight="1">
      <c r="A194" s="129"/>
      <c r="B194" s="129"/>
      <c r="C194" s="129"/>
      <c r="D194" s="255" t="s">
        <v>209</v>
      </c>
      <c r="E194" s="130" t="s">
        <v>210</v>
      </c>
      <c r="F194" s="131">
        <v>14700</v>
      </c>
      <c r="G194" s="131">
        <v>6633</v>
      </c>
      <c r="H194" s="208"/>
    </row>
    <row r="195" spans="1:8" ht="27.75" customHeight="1">
      <c r="A195" s="129"/>
      <c r="B195" s="129"/>
      <c r="C195" s="129"/>
      <c r="D195" s="255">
        <v>4170</v>
      </c>
      <c r="E195" s="130" t="s">
        <v>159</v>
      </c>
      <c r="F195" s="131">
        <v>43676</v>
      </c>
      <c r="G195" s="131">
        <v>43426</v>
      </c>
      <c r="H195" s="208"/>
    </row>
    <row r="196" spans="1:8" ht="21" customHeight="1">
      <c r="A196" s="129"/>
      <c r="B196" s="129"/>
      <c r="C196" s="129"/>
      <c r="D196" s="255" t="s">
        <v>371</v>
      </c>
      <c r="E196" s="130" t="s">
        <v>211</v>
      </c>
      <c r="F196" s="131">
        <v>107238</v>
      </c>
      <c r="G196" s="131">
        <v>86101</v>
      </c>
      <c r="H196" s="208"/>
    </row>
    <row r="197" spans="1:8" ht="21" customHeight="1" hidden="1">
      <c r="A197" s="129"/>
      <c r="B197" s="129" t="s">
        <v>372</v>
      </c>
      <c r="C197" s="129"/>
      <c r="D197" s="255"/>
      <c r="E197" s="130" t="s">
        <v>373</v>
      </c>
      <c r="F197" s="131">
        <f>F198</f>
        <v>0</v>
      </c>
      <c r="G197" s="131">
        <f>G198</f>
        <v>0</v>
      </c>
      <c r="H197" s="208"/>
    </row>
    <row r="198" spans="1:8" ht="15.75" hidden="1">
      <c r="A198" s="129"/>
      <c r="B198" s="129"/>
      <c r="C198" s="129"/>
      <c r="D198" s="255" t="s">
        <v>374</v>
      </c>
      <c r="E198" s="130" t="s">
        <v>211</v>
      </c>
      <c r="F198" s="131"/>
      <c r="G198" s="131"/>
      <c r="H198" s="208"/>
    </row>
    <row r="199" spans="1:8" ht="24.75" customHeight="1">
      <c r="A199" s="129"/>
      <c r="B199" s="129" t="s">
        <v>134</v>
      </c>
      <c r="C199" s="129"/>
      <c r="D199" s="250"/>
      <c r="E199" s="130" t="s">
        <v>48</v>
      </c>
      <c r="F199" s="131">
        <f>F200+F201+F202+F203</f>
        <v>2285728</v>
      </c>
      <c r="G199" s="131">
        <f>G200+G201+G202+G203</f>
        <v>2113211</v>
      </c>
      <c r="H199" s="208"/>
    </row>
    <row r="200" spans="1:8" ht="86.25" customHeight="1">
      <c r="A200" s="129"/>
      <c r="B200" s="129"/>
      <c r="C200" s="129"/>
      <c r="D200" s="250">
        <v>2320</v>
      </c>
      <c r="E200" s="211" t="s">
        <v>216</v>
      </c>
      <c r="F200" s="131">
        <v>215000</v>
      </c>
      <c r="G200" s="131">
        <v>140638</v>
      </c>
      <c r="H200" s="208"/>
    </row>
    <row r="201" spans="1:8" ht="30" customHeight="1">
      <c r="A201" s="129"/>
      <c r="B201" s="129"/>
      <c r="C201" s="129"/>
      <c r="D201" s="250">
        <v>3110</v>
      </c>
      <c r="E201" s="130" t="s">
        <v>329</v>
      </c>
      <c r="F201" s="131">
        <v>1805513</v>
      </c>
      <c r="G201" s="131">
        <v>1772978</v>
      </c>
      <c r="H201" s="208"/>
    </row>
    <row r="202" spans="1:8" ht="26.25" customHeight="1">
      <c r="A202" s="129"/>
      <c r="B202" s="129"/>
      <c r="C202" s="129"/>
      <c r="D202" s="255" t="s">
        <v>209</v>
      </c>
      <c r="E202" s="283" t="s">
        <v>210</v>
      </c>
      <c r="F202" s="131">
        <v>39828</v>
      </c>
      <c r="G202" s="131">
        <v>21812</v>
      </c>
      <c r="H202" s="208"/>
    </row>
    <row r="203" spans="1:8" ht="15.75">
      <c r="A203" s="129"/>
      <c r="B203" s="129"/>
      <c r="C203" s="129"/>
      <c r="D203" s="255">
        <v>4170</v>
      </c>
      <c r="E203" s="283" t="s">
        <v>159</v>
      </c>
      <c r="F203" s="131">
        <v>225387</v>
      </c>
      <c r="G203" s="131">
        <v>177783</v>
      </c>
      <c r="H203" s="208"/>
    </row>
    <row r="204" spans="1:8" ht="28.5">
      <c r="A204" s="129"/>
      <c r="B204" s="129" t="s">
        <v>125</v>
      </c>
      <c r="C204" s="129"/>
      <c r="D204" s="250"/>
      <c r="E204" s="283" t="s">
        <v>36</v>
      </c>
      <c r="F204" s="131">
        <f>F206+F207+F208+F209+F210+F211+F212+F213+F214+F205</f>
        <v>946712</v>
      </c>
      <c r="G204" s="131">
        <f>G206+G207+G208+G209+G210+G211+G212+G213+G214+G205</f>
        <v>870108</v>
      </c>
      <c r="H204" s="208"/>
    </row>
    <row r="205" spans="1:8" ht="28.5">
      <c r="A205" s="129"/>
      <c r="B205" s="129"/>
      <c r="C205" s="129"/>
      <c r="D205" s="250">
        <v>3020</v>
      </c>
      <c r="E205" s="283" t="s">
        <v>317</v>
      </c>
      <c r="F205" s="131">
        <v>360</v>
      </c>
      <c r="G205" s="131">
        <v>360</v>
      </c>
      <c r="H205" s="208"/>
    </row>
    <row r="206" spans="1:8" ht="27.75" customHeight="1">
      <c r="A206" s="129"/>
      <c r="B206" s="129"/>
      <c r="C206" s="129"/>
      <c r="D206" s="255">
        <v>4010</v>
      </c>
      <c r="E206" s="283" t="s">
        <v>207</v>
      </c>
      <c r="F206" s="131">
        <v>464037</v>
      </c>
      <c r="G206" s="131">
        <v>456835</v>
      </c>
      <c r="H206" s="208"/>
    </row>
    <row r="207" spans="1:8" ht="27.75" customHeight="1">
      <c r="A207" s="129"/>
      <c r="B207" s="129"/>
      <c r="C207" s="129"/>
      <c r="D207" s="255" t="s">
        <v>330</v>
      </c>
      <c r="E207" s="283" t="s">
        <v>207</v>
      </c>
      <c r="F207" s="131">
        <v>24766</v>
      </c>
      <c r="G207" s="131">
        <v>22805</v>
      </c>
      <c r="H207" s="208"/>
    </row>
    <row r="208" spans="1:8" ht="33" customHeight="1">
      <c r="A208" s="129"/>
      <c r="B208" s="129"/>
      <c r="C208" s="129"/>
      <c r="D208" s="250">
        <v>4040</v>
      </c>
      <c r="E208" s="283" t="s">
        <v>221</v>
      </c>
      <c r="F208" s="131">
        <v>30766</v>
      </c>
      <c r="G208" s="131">
        <v>30766</v>
      </c>
      <c r="H208" s="208"/>
    </row>
    <row r="209" spans="1:8" ht="25.5" customHeight="1">
      <c r="A209" s="129"/>
      <c r="B209" s="129"/>
      <c r="C209" s="129"/>
      <c r="D209" s="255" t="s">
        <v>331</v>
      </c>
      <c r="E209" s="283" t="s">
        <v>210</v>
      </c>
      <c r="F209" s="131">
        <v>97000</v>
      </c>
      <c r="G209" s="131">
        <v>83207</v>
      </c>
      <c r="H209" s="208"/>
    </row>
    <row r="210" spans="1:8" ht="25.5" customHeight="1">
      <c r="A210" s="129"/>
      <c r="B210" s="129"/>
      <c r="C210" s="129"/>
      <c r="D210" s="255" t="s">
        <v>332</v>
      </c>
      <c r="E210" s="283" t="s">
        <v>210</v>
      </c>
      <c r="F210" s="131">
        <v>4394</v>
      </c>
      <c r="G210" s="131">
        <v>4046</v>
      </c>
      <c r="H210" s="208"/>
    </row>
    <row r="211" spans="1:8" ht="20.25" customHeight="1">
      <c r="A211" s="129"/>
      <c r="B211" s="129"/>
      <c r="C211" s="129"/>
      <c r="D211" s="255">
        <v>4170</v>
      </c>
      <c r="E211" s="283" t="s">
        <v>159</v>
      </c>
      <c r="F211" s="131">
        <v>10001</v>
      </c>
      <c r="G211" s="131">
        <v>7960</v>
      </c>
      <c r="H211" s="208"/>
    </row>
    <row r="212" spans="1:8" ht="23.25" customHeight="1">
      <c r="A212" s="129"/>
      <c r="B212" s="129"/>
      <c r="C212" s="129"/>
      <c r="D212" s="255" t="s">
        <v>333</v>
      </c>
      <c r="E212" s="283" t="s">
        <v>159</v>
      </c>
      <c r="F212" s="131">
        <v>20000</v>
      </c>
      <c r="G212" s="131">
        <v>20000</v>
      </c>
      <c r="H212" s="208"/>
    </row>
    <row r="213" spans="1:8" ht="24" customHeight="1">
      <c r="A213" s="129"/>
      <c r="B213" s="129"/>
      <c r="C213" s="129"/>
      <c r="D213" s="255" t="s">
        <v>413</v>
      </c>
      <c r="E213" s="283" t="s">
        <v>211</v>
      </c>
      <c r="F213" s="131">
        <v>172486</v>
      </c>
      <c r="G213" s="131">
        <v>148652</v>
      </c>
      <c r="H213" s="208"/>
    </row>
    <row r="214" spans="1:8" ht="25.5" customHeight="1">
      <c r="A214" s="129"/>
      <c r="B214" s="129"/>
      <c r="C214" s="129"/>
      <c r="D214" s="255" t="s">
        <v>424</v>
      </c>
      <c r="E214" s="283" t="s">
        <v>211</v>
      </c>
      <c r="F214" s="131">
        <v>122902</v>
      </c>
      <c r="G214" s="131">
        <v>95477</v>
      </c>
      <c r="H214" s="208"/>
    </row>
    <row r="215" spans="1:8" ht="40.5" customHeight="1">
      <c r="A215" s="129"/>
      <c r="B215" s="129" t="s">
        <v>160</v>
      </c>
      <c r="C215" s="129"/>
      <c r="D215" s="250"/>
      <c r="E215" s="210" t="s">
        <v>161</v>
      </c>
      <c r="F215" s="131">
        <f>F216</f>
        <v>6522</v>
      </c>
      <c r="G215" s="131">
        <f>G216</f>
        <v>3879</v>
      </c>
      <c r="H215" s="208"/>
    </row>
    <row r="216" spans="1:8" ht="78" customHeight="1">
      <c r="A216" s="129"/>
      <c r="B216" s="129"/>
      <c r="C216" s="129"/>
      <c r="D216" s="255">
        <v>2830</v>
      </c>
      <c r="E216" s="344" t="s">
        <v>254</v>
      </c>
      <c r="F216" s="131">
        <v>6522</v>
      </c>
      <c r="G216" s="131">
        <v>3879</v>
      </c>
      <c r="H216" s="208"/>
    </row>
    <row r="217" spans="1:8" ht="18.75" customHeight="1" hidden="1">
      <c r="A217" s="129"/>
      <c r="B217" s="129" t="s">
        <v>375</v>
      </c>
      <c r="C217" s="129"/>
      <c r="D217" s="255"/>
      <c r="E217" s="344" t="s">
        <v>46</v>
      </c>
      <c r="F217" s="131">
        <f>F218</f>
        <v>0</v>
      </c>
      <c r="G217" s="131">
        <f>G218</f>
        <v>0</v>
      </c>
      <c r="H217" s="208"/>
    </row>
    <row r="218" spans="1:8" ht="69" customHeight="1" hidden="1">
      <c r="A218" s="129"/>
      <c r="B218" s="129"/>
      <c r="C218" s="129"/>
      <c r="D218" s="255">
        <v>2710</v>
      </c>
      <c r="E218" s="344" t="s">
        <v>378</v>
      </c>
      <c r="F218" s="131"/>
      <c r="G218" s="131"/>
      <c r="H218" s="208"/>
    </row>
    <row r="219" spans="1:8" ht="54.75" customHeight="1">
      <c r="A219" s="138" t="s">
        <v>33</v>
      </c>
      <c r="B219" s="138"/>
      <c r="C219" s="138"/>
      <c r="D219" s="251"/>
      <c r="E219" s="142" t="s">
        <v>203</v>
      </c>
      <c r="F219" s="141">
        <f>F223+F220</f>
        <v>3739748</v>
      </c>
      <c r="G219" s="141">
        <f>G223+G220</f>
        <v>1422827</v>
      </c>
      <c r="H219" s="190">
        <f>G219/F219%</f>
        <v>38.04606620553042</v>
      </c>
    </row>
    <row r="220" spans="1:8" ht="56.25" customHeight="1">
      <c r="A220" s="213"/>
      <c r="B220" s="213" t="s">
        <v>198</v>
      </c>
      <c r="C220" s="213"/>
      <c r="D220" s="250"/>
      <c r="E220" s="212" t="s">
        <v>199</v>
      </c>
      <c r="F220" s="214">
        <f>F221+F222</f>
        <v>70692</v>
      </c>
      <c r="G220" s="214">
        <f>G221+G222</f>
        <v>65486</v>
      </c>
      <c r="H220" s="215"/>
    </row>
    <row r="221" spans="1:8" ht="91.5" customHeight="1">
      <c r="A221" s="213"/>
      <c r="B221" s="213"/>
      <c r="C221" s="213"/>
      <c r="D221" s="250">
        <v>2320</v>
      </c>
      <c r="E221" s="211" t="s">
        <v>216</v>
      </c>
      <c r="F221" s="214">
        <v>21372</v>
      </c>
      <c r="G221" s="214">
        <v>16166</v>
      </c>
      <c r="H221" s="215"/>
    </row>
    <row r="222" spans="1:8" ht="49.5" customHeight="1">
      <c r="A222" s="213"/>
      <c r="B222" s="213"/>
      <c r="C222" s="213"/>
      <c r="D222" s="250">
        <v>2580</v>
      </c>
      <c r="E222" s="211" t="s">
        <v>225</v>
      </c>
      <c r="F222" s="214">
        <v>49320</v>
      </c>
      <c r="G222" s="214">
        <v>49320</v>
      </c>
      <c r="H222" s="215"/>
    </row>
    <row r="223" spans="1:8" ht="27" customHeight="1">
      <c r="A223" s="129"/>
      <c r="B223" s="129" t="s">
        <v>37</v>
      </c>
      <c r="C223" s="129"/>
      <c r="D223" s="250"/>
      <c r="E223" s="130" t="s">
        <v>38</v>
      </c>
      <c r="F223" s="131">
        <f>F224+F225</f>
        <v>3669056</v>
      </c>
      <c r="G223" s="131">
        <f>G224+G225</f>
        <v>1357341</v>
      </c>
      <c r="H223" s="208"/>
    </row>
    <row r="224" spans="1:8" ht="88.5" customHeight="1">
      <c r="A224" s="129"/>
      <c r="B224" s="129"/>
      <c r="C224" s="129"/>
      <c r="D224" s="250">
        <v>2320</v>
      </c>
      <c r="E224" s="211" t="s">
        <v>216</v>
      </c>
      <c r="F224" s="131">
        <v>1357341</v>
      </c>
      <c r="G224" s="131">
        <v>1357341</v>
      </c>
      <c r="H224" s="208"/>
    </row>
    <row r="225" spans="1:8" ht="105">
      <c r="A225" s="129"/>
      <c r="B225" s="129"/>
      <c r="C225" s="129"/>
      <c r="D225" s="250">
        <v>6620</v>
      </c>
      <c r="E225" s="5" t="s">
        <v>281</v>
      </c>
      <c r="F225" s="131">
        <v>2311715</v>
      </c>
      <c r="G225" s="131"/>
      <c r="H225" s="208"/>
    </row>
    <row r="226" spans="1:8" ht="31.5">
      <c r="A226" s="138" t="s">
        <v>49</v>
      </c>
      <c r="B226" s="138"/>
      <c r="C226" s="138"/>
      <c r="D226" s="251"/>
      <c r="E226" s="142" t="s">
        <v>50</v>
      </c>
      <c r="F226" s="141">
        <f>F227+F237+F244+F253+F255+F266+F263</f>
        <v>8814448</v>
      </c>
      <c r="G226" s="141">
        <f>G227+G237+G244+G253+G255+G266+G263</f>
        <v>8655643</v>
      </c>
      <c r="H226" s="190">
        <f>G226/F226%</f>
        <v>98.19835569964224</v>
      </c>
    </row>
    <row r="227" spans="1:8" ht="38.25" customHeight="1">
      <c r="A227" s="129"/>
      <c r="B227" s="129" t="s">
        <v>71</v>
      </c>
      <c r="C227" s="129"/>
      <c r="D227" s="250"/>
      <c r="E227" s="130" t="s">
        <v>83</v>
      </c>
      <c r="F227" s="131">
        <f>F228+F229+F230+F231+F232+F233+F234+F235+F236</f>
        <v>4056665</v>
      </c>
      <c r="G227" s="131">
        <f>G228+G229+G230+G231+G232+G233+G234+G235+G236</f>
        <v>4003804</v>
      </c>
      <c r="H227" s="208"/>
    </row>
    <row r="228" spans="1:8" ht="62.25" customHeight="1">
      <c r="A228" s="129"/>
      <c r="B228" s="129"/>
      <c r="C228" s="129"/>
      <c r="D228" s="250">
        <v>2540</v>
      </c>
      <c r="E228" s="130" t="s">
        <v>212</v>
      </c>
      <c r="F228" s="131">
        <v>2972301</v>
      </c>
      <c r="G228" s="131">
        <v>2958405</v>
      </c>
      <c r="H228" s="208"/>
    </row>
    <row r="229" spans="1:8" ht="36" customHeight="1">
      <c r="A229" s="129"/>
      <c r="B229" s="129"/>
      <c r="C229" s="129"/>
      <c r="D229" s="250">
        <v>3020</v>
      </c>
      <c r="E229" s="283" t="s">
        <v>317</v>
      </c>
      <c r="F229" s="131">
        <v>1018</v>
      </c>
      <c r="G229" s="131">
        <v>1018</v>
      </c>
      <c r="H229" s="208"/>
    </row>
    <row r="230" spans="1:8" ht="30">
      <c r="A230" s="129"/>
      <c r="B230" s="129"/>
      <c r="C230" s="129"/>
      <c r="D230" s="250">
        <v>4010</v>
      </c>
      <c r="E230" s="212" t="s">
        <v>207</v>
      </c>
      <c r="F230" s="131">
        <v>362204</v>
      </c>
      <c r="G230" s="131">
        <v>359379</v>
      </c>
      <c r="H230" s="208"/>
    </row>
    <row r="231" spans="1:8" ht="30.75" customHeight="1">
      <c r="A231" s="129"/>
      <c r="B231" s="129"/>
      <c r="C231" s="129"/>
      <c r="D231" s="250">
        <v>4040</v>
      </c>
      <c r="E231" s="130" t="s">
        <v>221</v>
      </c>
      <c r="F231" s="131">
        <v>26716</v>
      </c>
      <c r="G231" s="131">
        <v>26716</v>
      </c>
      <c r="H231" s="208"/>
    </row>
    <row r="232" spans="1:8" ht="21" customHeight="1">
      <c r="A232" s="129"/>
      <c r="B232" s="129"/>
      <c r="C232" s="129"/>
      <c r="D232" s="255" t="s">
        <v>209</v>
      </c>
      <c r="E232" s="130" t="s">
        <v>210</v>
      </c>
      <c r="F232" s="131">
        <v>71834</v>
      </c>
      <c r="G232" s="131">
        <v>67235</v>
      </c>
      <c r="H232" s="208"/>
    </row>
    <row r="233" spans="1:8" ht="33.75" customHeight="1">
      <c r="A233" s="129"/>
      <c r="B233" s="129"/>
      <c r="C233" s="129"/>
      <c r="D233" s="255">
        <v>4170</v>
      </c>
      <c r="E233" s="130" t="s">
        <v>159</v>
      </c>
      <c r="F233" s="131">
        <v>270</v>
      </c>
      <c r="G233" s="131">
        <v>270</v>
      </c>
      <c r="H233" s="208"/>
    </row>
    <row r="234" spans="1:8" ht="27.75" customHeight="1">
      <c r="A234" s="129"/>
      <c r="B234" s="129"/>
      <c r="C234" s="129"/>
      <c r="D234" s="255" t="s">
        <v>413</v>
      </c>
      <c r="E234" s="130" t="s">
        <v>211</v>
      </c>
      <c r="F234" s="131">
        <v>162122</v>
      </c>
      <c r="G234" s="131">
        <v>156945</v>
      </c>
      <c r="H234" s="208"/>
    </row>
    <row r="235" spans="1:8" ht="30" customHeight="1">
      <c r="A235" s="129"/>
      <c r="B235" s="129"/>
      <c r="C235" s="129"/>
      <c r="D235" s="255">
        <v>6050</v>
      </c>
      <c r="E235" s="130" t="s">
        <v>213</v>
      </c>
      <c r="F235" s="131">
        <v>440000</v>
      </c>
      <c r="G235" s="131">
        <v>420876</v>
      </c>
      <c r="H235" s="208"/>
    </row>
    <row r="236" spans="1:8" ht="49.5" customHeight="1">
      <c r="A236" s="129"/>
      <c r="B236" s="129"/>
      <c r="C236" s="129"/>
      <c r="D236" s="255">
        <v>6060</v>
      </c>
      <c r="E236" s="130" t="s">
        <v>214</v>
      </c>
      <c r="F236" s="131">
        <v>20200</v>
      </c>
      <c r="G236" s="131">
        <v>12960</v>
      </c>
      <c r="H236" s="208"/>
    </row>
    <row r="237" spans="1:8" ht="51" customHeight="1">
      <c r="A237" s="129"/>
      <c r="B237" s="129" t="s">
        <v>73</v>
      </c>
      <c r="C237" s="129"/>
      <c r="D237" s="250"/>
      <c r="E237" s="130" t="s">
        <v>84</v>
      </c>
      <c r="F237" s="131">
        <f>F238+F239+F240+F241+F242+F243</f>
        <v>1870525</v>
      </c>
      <c r="G237" s="131">
        <f>G238+G239+G240+G241+G242+G243</f>
        <v>1812276</v>
      </c>
      <c r="H237" s="208"/>
    </row>
    <row r="238" spans="1:8" ht="36" customHeight="1">
      <c r="A238" s="129"/>
      <c r="B238" s="129"/>
      <c r="C238" s="129"/>
      <c r="D238" s="250">
        <v>3020</v>
      </c>
      <c r="E238" s="283" t="s">
        <v>317</v>
      </c>
      <c r="F238" s="131">
        <v>1396</v>
      </c>
      <c r="G238" s="131">
        <v>1396</v>
      </c>
      <c r="H238" s="208"/>
    </row>
    <row r="239" spans="1:8" ht="36" customHeight="1">
      <c r="A239" s="129"/>
      <c r="B239" s="129"/>
      <c r="C239" s="129"/>
      <c r="D239" s="250">
        <v>4010</v>
      </c>
      <c r="E239" s="212" t="s">
        <v>207</v>
      </c>
      <c r="F239" s="131">
        <v>1271550</v>
      </c>
      <c r="G239" s="131">
        <v>1232407</v>
      </c>
      <c r="H239" s="208"/>
    </row>
    <row r="240" spans="1:8" ht="30" customHeight="1">
      <c r="A240" s="129"/>
      <c r="B240" s="129"/>
      <c r="C240" s="129"/>
      <c r="D240" s="250">
        <v>4040</v>
      </c>
      <c r="E240" s="130" t="s">
        <v>221</v>
      </c>
      <c r="F240" s="131">
        <v>95448</v>
      </c>
      <c r="G240" s="131">
        <v>95448</v>
      </c>
      <c r="H240" s="208"/>
    </row>
    <row r="241" spans="1:8" ht="32.25" customHeight="1">
      <c r="A241" s="129"/>
      <c r="B241" s="129"/>
      <c r="C241" s="129"/>
      <c r="D241" s="255" t="s">
        <v>209</v>
      </c>
      <c r="E241" s="130" t="s">
        <v>210</v>
      </c>
      <c r="F241" s="131">
        <v>234262</v>
      </c>
      <c r="G241" s="131">
        <v>226843</v>
      </c>
      <c r="H241" s="208"/>
    </row>
    <row r="242" spans="1:8" ht="15.75">
      <c r="A242" s="129"/>
      <c r="B242" s="129"/>
      <c r="C242" s="129"/>
      <c r="D242" s="255">
        <v>4170</v>
      </c>
      <c r="E242" s="130" t="s">
        <v>159</v>
      </c>
      <c r="F242" s="131">
        <v>17430</v>
      </c>
      <c r="G242" s="131">
        <v>17430</v>
      </c>
      <c r="H242" s="208"/>
    </row>
    <row r="243" spans="1:8" ht="21" customHeight="1">
      <c r="A243" s="129"/>
      <c r="B243" s="129"/>
      <c r="C243" s="129"/>
      <c r="D243" s="255" t="s">
        <v>414</v>
      </c>
      <c r="E243" s="130" t="s">
        <v>211</v>
      </c>
      <c r="F243" s="131">
        <v>250439</v>
      </c>
      <c r="G243" s="131">
        <v>238752</v>
      </c>
      <c r="H243" s="208"/>
    </row>
    <row r="244" spans="1:8" ht="24" customHeight="1">
      <c r="A244" s="129"/>
      <c r="B244" s="129" t="s">
        <v>97</v>
      </c>
      <c r="C244" s="129"/>
      <c r="D244" s="250"/>
      <c r="E244" s="130" t="s">
        <v>104</v>
      </c>
      <c r="F244" s="131">
        <f>F245+F246+F247+F248+F249+F250+F251+F252</f>
        <v>630863</v>
      </c>
      <c r="G244" s="131">
        <f>G245+G246+G247+G248+G249+G250+G251+G252</f>
        <v>627699</v>
      </c>
      <c r="H244" s="208"/>
    </row>
    <row r="245" spans="1:8" ht="33" customHeight="1">
      <c r="A245" s="129"/>
      <c r="B245" s="129"/>
      <c r="C245" s="129"/>
      <c r="D245" s="250">
        <v>3020</v>
      </c>
      <c r="E245" s="283" t="s">
        <v>317</v>
      </c>
      <c r="F245" s="131">
        <v>16622</v>
      </c>
      <c r="G245" s="131">
        <v>16622</v>
      </c>
      <c r="H245" s="208"/>
    </row>
    <row r="246" spans="1:8" ht="21.75" customHeight="1">
      <c r="A246" s="129"/>
      <c r="B246" s="129"/>
      <c r="C246" s="129"/>
      <c r="D246" s="250">
        <v>3050</v>
      </c>
      <c r="E246" s="283" t="s">
        <v>319</v>
      </c>
      <c r="F246" s="131">
        <v>360</v>
      </c>
      <c r="G246" s="131">
        <v>360</v>
      </c>
      <c r="H246" s="208"/>
    </row>
    <row r="247" spans="1:8" ht="30" customHeight="1">
      <c r="A247" s="129"/>
      <c r="B247" s="129"/>
      <c r="C247" s="129"/>
      <c r="D247" s="250">
        <v>4010</v>
      </c>
      <c r="E247" s="212" t="s">
        <v>207</v>
      </c>
      <c r="F247" s="131">
        <v>350302</v>
      </c>
      <c r="G247" s="131">
        <v>350298</v>
      </c>
      <c r="H247" s="208"/>
    </row>
    <row r="248" spans="1:8" ht="35.25" customHeight="1">
      <c r="A248" s="129"/>
      <c r="B248" s="129"/>
      <c r="C248" s="129"/>
      <c r="D248" s="250">
        <v>4040</v>
      </c>
      <c r="E248" s="130" t="s">
        <v>221</v>
      </c>
      <c r="F248" s="131">
        <v>22169</v>
      </c>
      <c r="G248" s="131">
        <v>22169</v>
      </c>
      <c r="H248" s="208"/>
    </row>
    <row r="249" spans="1:8" ht="29.25" customHeight="1">
      <c r="A249" s="129"/>
      <c r="B249" s="129"/>
      <c r="C249" s="129"/>
      <c r="D249" s="255" t="s">
        <v>209</v>
      </c>
      <c r="E249" s="130" t="s">
        <v>210</v>
      </c>
      <c r="F249" s="131">
        <v>68294</v>
      </c>
      <c r="G249" s="131">
        <v>66291</v>
      </c>
      <c r="H249" s="208"/>
    </row>
    <row r="250" spans="1:8" ht="15.75">
      <c r="A250" s="129"/>
      <c r="B250" s="129"/>
      <c r="C250" s="129"/>
      <c r="D250" s="255">
        <v>4170</v>
      </c>
      <c r="E250" s="130" t="s">
        <v>159</v>
      </c>
      <c r="F250" s="131">
        <v>4000</v>
      </c>
      <c r="G250" s="131">
        <v>4000</v>
      </c>
      <c r="H250" s="208"/>
    </row>
    <row r="251" spans="1:8" ht="33" customHeight="1">
      <c r="A251" s="129"/>
      <c r="B251" s="129"/>
      <c r="C251" s="129"/>
      <c r="D251" s="255" t="s">
        <v>414</v>
      </c>
      <c r="E251" s="130" t="s">
        <v>211</v>
      </c>
      <c r="F251" s="131">
        <v>169116</v>
      </c>
      <c r="G251" s="131">
        <v>167959</v>
      </c>
      <c r="H251" s="208"/>
    </row>
    <row r="252" spans="1:8" ht="45" hidden="1">
      <c r="A252" s="129"/>
      <c r="B252" s="129"/>
      <c r="C252" s="129"/>
      <c r="D252" s="250">
        <v>6060</v>
      </c>
      <c r="E252" s="130" t="s">
        <v>214</v>
      </c>
      <c r="F252" s="131"/>
      <c r="G252" s="131"/>
      <c r="H252" s="208"/>
    </row>
    <row r="253" spans="1:8" ht="30">
      <c r="A253" s="129"/>
      <c r="B253" s="129" t="s">
        <v>51</v>
      </c>
      <c r="C253" s="129"/>
      <c r="D253" s="250"/>
      <c r="E253" s="130" t="s">
        <v>52</v>
      </c>
      <c r="F253" s="131">
        <f>F254</f>
        <v>60625</v>
      </c>
      <c r="G253" s="131">
        <f>G254</f>
        <v>59414</v>
      </c>
      <c r="H253" s="208"/>
    </row>
    <row r="254" spans="1:8" ht="23.25" customHeight="1">
      <c r="A254" s="129"/>
      <c r="B254" s="129"/>
      <c r="C254" s="129"/>
      <c r="D254" s="255">
        <v>3240</v>
      </c>
      <c r="E254" s="130" t="s">
        <v>215</v>
      </c>
      <c r="F254" s="131">
        <v>60625</v>
      </c>
      <c r="G254" s="131">
        <v>59414</v>
      </c>
      <c r="H254" s="208"/>
    </row>
    <row r="255" spans="1:8" ht="30">
      <c r="A255" s="129"/>
      <c r="B255" s="129" t="s">
        <v>126</v>
      </c>
      <c r="C255" s="129"/>
      <c r="D255" s="250"/>
      <c r="E255" s="130" t="s">
        <v>133</v>
      </c>
      <c r="F255" s="131">
        <f>F256+F257+F258+F259+F260+F261+F262</f>
        <v>2119321</v>
      </c>
      <c r="G255" s="131">
        <f>G256+G257+G258+G259+G260+G261+G262</f>
        <v>2115117</v>
      </c>
      <c r="H255" s="208"/>
    </row>
    <row r="256" spans="1:8" ht="28.5">
      <c r="A256" s="129"/>
      <c r="B256" s="129"/>
      <c r="C256" s="129"/>
      <c r="D256" s="250">
        <v>3020</v>
      </c>
      <c r="E256" s="283" t="s">
        <v>317</v>
      </c>
      <c r="F256" s="131">
        <v>2040</v>
      </c>
      <c r="G256" s="131">
        <v>2040</v>
      </c>
      <c r="H256" s="208"/>
    </row>
    <row r="257" spans="1:8" ht="32.25" customHeight="1">
      <c r="A257" s="129"/>
      <c r="B257" s="129"/>
      <c r="C257" s="129"/>
      <c r="D257" s="250">
        <v>4010</v>
      </c>
      <c r="E257" s="212" t="s">
        <v>207</v>
      </c>
      <c r="F257" s="131">
        <v>1334069</v>
      </c>
      <c r="G257" s="131">
        <v>1334069</v>
      </c>
      <c r="H257" s="208"/>
    </row>
    <row r="258" spans="1:8" ht="30.75" customHeight="1">
      <c r="A258" s="129"/>
      <c r="B258" s="129"/>
      <c r="C258" s="129"/>
      <c r="D258" s="250">
        <v>4040</v>
      </c>
      <c r="E258" s="130" t="s">
        <v>221</v>
      </c>
      <c r="F258" s="131">
        <v>99613</v>
      </c>
      <c r="G258" s="131">
        <v>99613</v>
      </c>
      <c r="H258" s="208"/>
    </row>
    <row r="259" spans="1:8" ht="33.75" customHeight="1">
      <c r="A259" s="129"/>
      <c r="B259" s="129"/>
      <c r="C259" s="129"/>
      <c r="D259" s="255" t="s">
        <v>209</v>
      </c>
      <c r="E259" s="130" t="s">
        <v>210</v>
      </c>
      <c r="F259" s="131">
        <v>247496</v>
      </c>
      <c r="G259" s="131">
        <v>247496</v>
      </c>
      <c r="H259" s="208"/>
    </row>
    <row r="260" spans="1:8" ht="15.75">
      <c r="A260" s="129"/>
      <c r="B260" s="129"/>
      <c r="C260" s="129"/>
      <c r="D260" s="255">
        <v>4170</v>
      </c>
      <c r="E260" s="130" t="s">
        <v>159</v>
      </c>
      <c r="F260" s="131">
        <v>2500</v>
      </c>
      <c r="G260" s="131">
        <v>1600</v>
      </c>
      <c r="H260" s="208"/>
    </row>
    <row r="261" spans="1:8" ht="21.75" customHeight="1">
      <c r="A261" s="129"/>
      <c r="B261" s="129"/>
      <c r="C261" s="129"/>
      <c r="D261" s="255" t="s">
        <v>414</v>
      </c>
      <c r="E261" s="130" t="s">
        <v>211</v>
      </c>
      <c r="F261" s="131">
        <v>411555</v>
      </c>
      <c r="G261" s="131">
        <v>409694</v>
      </c>
      <c r="H261" s="208"/>
    </row>
    <row r="262" spans="1:8" ht="33.75" customHeight="1">
      <c r="A262" s="129"/>
      <c r="B262" s="129"/>
      <c r="C262" s="129"/>
      <c r="D262" s="250">
        <v>4780</v>
      </c>
      <c r="E262" s="130" t="s">
        <v>425</v>
      </c>
      <c r="F262" s="131">
        <v>22048</v>
      </c>
      <c r="G262" s="131">
        <v>20605</v>
      </c>
      <c r="H262" s="208"/>
    </row>
    <row r="263" spans="1:8" ht="38.25" customHeight="1">
      <c r="A263" s="129"/>
      <c r="B263" s="129" t="s">
        <v>197</v>
      </c>
      <c r="C263" s="129"/>
      <c r="D263" s="250"/>
      <c r="E263" s="130" t="s">
        <v>196</v>
      </c>
      <c r="F263" s="131">
        <f>F265+F264</f>
        <v>39949</v>
      </c>
      <c r="G263" s="131">
        <f>G265+G264</f>
        <v>37154</v>
      </c>
      <c r="H263" s="208"/>
    </row>
    <row r="264" spans="1:8" ht="19.5" customHeight="1">
      <c r="A264" s="129"/>
      <c r="B264" s="129"/>
      <c r="C264" s="129"/>
      <c r="D264" s="250">
        <v>4170</v>
      </c>
      <c r="E264" s="130" t="s">
        <v>159</v>
      </c>
      <c r="F264" s="131">
        <v>2200</v>
      </c>
      <c r="G264" s="131">
        <v>2200</v>
      </c>
      <c r="H264" s="208"/>
    </row>
    <row r="265" spans="1:8" ht="21" customHeight="1">
      <c r="A265" s="129"/>
      <c r="B265" s="129"/>
      <c r="C265" s="129"/>
      <c r="D265" s="250">
        <v>4300</v>
      </c>
      <c r="E265" s="130" t="s">
        <v>217</v>
      </c>
      <c r="F265" s="131">
        <v>37749</v>
      </c>
      <c r="G265" s="131">
        <v>34954</v>
      </c>
      <c r="H265" s="208"/>
    </row>
    <row r="266" spans="1:8" ht="18" customHeight="1">
      <c r="A266" s="129"/>
      <c r="B266" s="129" t="s">
        <v>53</v>
      </c>
      <c r="C266" s="129"/>
      <c r="D266" s="250"/>
      <c r="E266" s="130" t="s">
        <v>46</v>
      </c>
      <c r="F266" s="131">
        <f>F267</f>
        <v>36500</v>
      </c>
      <c r="G266" s="131">
        <f>G267</f>
        <v>179</v>
      </c>
      <c r="H266" s="208"/>
    </row>
    <row r="267" spans="1:8" ht="24.75" customHeight="1">
      <c r="A267" s="129"/>
      <c r="B267" s="129"/>
      <c r="C267" s="129"/>
      <c r="D267" s="255" t="s">
        <v>288</v>
      </c>
      <c r="E267" s="130" t="s">
        <v>211</v>
      </c>
      <c r="F267" s="131">
        <v>36500</v>
      </c>
      <c r="G267" s="131">
        <v>179</v>
      </c>
      <c r="H267" s="208"/>
    </row>
    <row r="268" spans="1:8" ht="36.75" customHeight="1">
      <c r="A268" s="133" t="s">
        <v>303</v>
      </c>
      <c r="B268" s="133"/>
      <c r="C268" s="133"/>
      <c r="D268" s="301"/>
      <c r="E268" s="135" t="s">
        <v>334</v>
      </c>
      <c r="F268" s="136">
        <f>F269+F272+F274+F277+F279+F281+F283+F285</f>
        <v>1600676</v>
      </c>
      <c r="G268" s="136">
        <f>G269+G272+G274+G277+G279+G281+G283+G285</f>
        <v>1191609</v>
      </c>
      <c r="H268" s="190">
        <f>G268/F268%</f>
        <v>74.44410986358264</v>
      </c>
    </row>
    <row r="269" spans="1:8" ht="33.75" customHeight="1">
      <c r="A269" s="129"/>
      <c r="B269" s="129" t="s">
        <v>335</v>
      </c>
      <c r="C269" s="129"/>
      <c r="D269" s="255"/>
      <c r="E269" s="130" t="s">
        <v>336</v>
      </c>
      <c r="F269" s="131">
        <f>F270+F271</f>
        <v>404621</v>
      </c>
      <c r="G269" s="131">
        <f>G270+G271</f>
        <v>324898</v>
      </c>
      <c r="H269" s="190"/>
    </row>
    <row r="270" spans="1:8" ht="24" customHeight="1">
      <c r="A270" s="129"/>
      <c r="B270" s="129"/>
      <c r="C270" s="129"/>
      <c r="D270" s="255" t="s">
        <v>337</v>
      </c>
      <c r="E270" s="130" t="s">
        <v>211</v>
      </c>
      <c r="F270" s="131">
        <v>404621</v>
      </c>
      <c r="G270" s="131">
        <v>324898</v>
      </c>
      <c r="H270" s="190"/>
    </row>
    <row r="271" spans="1:8" ht="30.75" customHeight="1" hidden="1">
      <c r="A271" s="129"/>
      <c r="B271" s="129"/>
      <c r="C271" s="129"/>
      <c r="D271" s="255">
        <v>6050</v>
      </c>
      <c r="E271" s="130" t="s">
        <v>213</v>
      </c>
      <c r="F271" s="131"/>
      <c r="G271" s="131"/>
      <c r="H271" s="190"/>
    </row>
    <row r="272" spans="1:8" ht="30.75" customHeight="1">
      <c r="A272" s="129"/>
      <c r="B272" s="129" t="s">
        <v>338</v>
      </c>
      <c r="C272" s="129"/>
      <c r="D272" s="255"/>
      <c r="E272" s="130" t="s">
        <v>339</v>
      </c>
      <c r="F272" s="131">
        <f>F273</f>
        <v>10000</v>
      </c>
      <c r="G272" s="131">
        <f>G273</f>
        <v>0</v>
      </c>
      <c r="H272" s="190"/>
    </row>
    <row r="273" spans="1:8" ht="30.75" customHeight="1">
      <c r="A273" s="129"/>
      <c r="B273" s="129"/>
      <c r="C273" s="129"/>
      <c r="D273" s="255" t="s">
        <v>340</v>
      </c>
      <c r="E273" s="130" t="s">
        <v>211</v>
      </c>
      <c r="F273" s="131">
        <v>10000</v>
      </c>
      <c r="G273" s="131"/>
      <c r="H273" s="190"/>
    </row>
    <row r="274" spans="1:8" ht="30.75" customHeight="1">
      <c r="A274" s="129"/>
      <c r="B274" s="129" t="s">
        <v>341</v>
      </c>
      <c r="C274" s="129"/>
      <c r="D274" s="255"/>
      <c r="E274" s="130" t="s">
        <v>342</v>
      </c>
      <c r="F274" s="131">
        <f>F275+F276</f>
        <v>440676</v>
      </c>
      <c r="G274" s="131">
        <f>G275+G276</f>
        <v>241878</v>
      </c>
      <c r="H274" s="190"/>
    </row>
    <row r="275" spans="1:8" ht="30.75" customHeight="1">
      <c r="A275" s="129"/>
      <c r="B275" s="129"/>
      <c r="C275" s="129"/>
      <c r="D275" s="255" t="s">
        <v>345</v>
      </c>
      <c r="E275" s="130" t="s">
        <v>211</v>
      </c>
      <c r="F275" s="131">
        <v>440676</v>
      </c>
      <c r="G275" s="131">
        <v>241878</v>
      </c>
      <c r="H275" s="190"/>
    </row>
    <row r="276" spans="1:8" ht="34.5" customHeight="1" hidden="1">
      <c r="A276" s="129"/>
      <c r="B276" s="129"/>
      <c r="C276" s="129"/>
      <c r="D276" s="255">
        <v>6050</v>
      </c>
      <c r="E276" s="130" t="s">
        <v>213</v>
      </c>
      <c r="F276" s="131"/>
      <c r="G276" s="131"/>
      <c r="H276" s="190"/>
    </row>
    <row r="277" spans="1:8" ht="34.5" customHeight="1">
      <c r="A277" s="129"/>
      <c r="B277" s="129" t="s">
        <v>343</v>
      </c>
      <c r="C277" s="129"/>
      <c r="D277" s="255"/>
      <c r="E277" s="130" t="s">
        <v>344</v>
      </c>
      <c r="F277" s="131">
        <f>F278</f>
        <v>10000</v>
      </c>
      <c r="G277" s="131">
        <f>G278</f>
        <v>0</v>
      </c>
      <c r="H277" s="190"/>
    </row>
    <row r="278" spans="1:8" ht="22.5" customHeight="1">
      <c r="A278" s="129"/>
      <c r="B278" s="129"/>
      <c r="C278" s="129"/>
      <c r="D278" s="255" t="s">
        <v>345</v>
      </c>
      <c r="E278" s="130" t="s">
        <v>211</v>
      </c>
      <c r="F278" s="131">
        <v>10000</v>
      </c>
      <c r="G278" s="131"/>
      <c r="H278" s="190"/>
    </row>
    <row r="279" spans="1:8" ht="28.5" customHeight="1">
      <c r="A279" s="129"/>
      <c r="B279" s="129" t="s">
        <v>346</v>
      </c>
      <c r="C279" s="129"/>
      <c r="D279" s="255"/>
      <c r="E279" s="130" t="s">
        <v>347</v>
      </c>
      <c r="F279" s="131">
        <f>F280</f>
        <v>10000</v>
      </c>
      <c r="G279" s="131">
        <f>G280</f>
        <v>0</v>
      </c>
      <c r="H279" s="190"/>
    </row>
    <row r="280" spans="1:8" ht="22.5" customHeight="1">
      <c r="A280" s="129"/>
      <c r="B280" s="129"/>
      <c r="C280" s="129"/>
      <c r="D280" s="255" t="s">
        <v>345</v>
      </c>
      <c r="E280" s="130" t="s">
        <v>211</v>
      </c>
      <c r="F280" s="131">
        <v>10000</v>
      </c>
      <c r="G280" s="131"/>
      <c r="H280" s="190"/>
    </row>
    <row r="281" spans="1:8" ht="30.75" customHeight="1">
      <c r="A281" s="129"/>
      <c r="B281" s="129" t="s">
        <v>349</v>
      </c>
      <c r="C281" s="129"/>
      <c r="D281" s="255"/>
      <c r="E281" s="130" t="s">
        <v>351</v>
      </c>
      <c r="F281" s="131">
        <f>F282</f>
        <v>665379</v>
      </c>
      <c r="G281" s="131">
        <f>G282</f>
        <v>579903</v>
      </c>
      <c r="H281" s="190"/>
    </row>
    <row r="282" spans="1:8" ht="22.5" customHeight="1">
      <c r="A282" s="129"/>
      <c r="B282" s="129"/>
      <c r="C282" s="129"/>
      <c r="D282" s="255" t="s">
        <v>426</v>
      </c>
      <c r="E282" s="130" t="s">
        <v>211</v>
      </c>
      <c r="F282" s="131">
        <v>665379</v>
      </c>
      <c r="G282" s="131">
        <v>579903</v>
      </c>
      <c r="H282" s="190"/>
    </row>
    <row r="283" spans="1:8" ht="32.25" customHeight="1">
      <c r="A283" s="129"/>
      <c r="B283" s="129" t="s">
        <v>348</v>
      </c>
      <c r="C283" s="129"/>
      <c r="D283" s="255"/>
      <c r="E283" s="130" t="s">
        <v>352</v>
      </c>
      <c r="F283" s="131">
        <f>F284</f>
        <v>10000</v>
      </c>
      <c r="G283" s="131">
        <f>G284</f>
        <v>0</v>
      </c>
      <c r="H283" s="190"/>
    </row>
    <row r="284" spans="1:8" ht="22.5" customHeight="1">
      <c r="A284" s="129"/>
      <c r="B284" s="129"/>
      <c r="C284" s="129"/>
      <c r="D284" s="255">
        <v>4270</v>
      </c>
      <c r="E284" s="130" t="s">
        <v>211</v>
      </c>
      <c r="F284" s="131">
        <v>10000</v>
      </c>
      <c r="G284" s="131"/>
      <c r="H284" s="190"/>
    </row>
    <row r="285" spans="1:8" ht="24.75" customHeight="1">
      <c r="A285" s="129"/>
      <c r="B285" s="129" t="s">
        <v>350</v>
      </c>
      <c r="C285" s="129"/>
      <c r="D285" s="255"/>
      <c r="E285" s="130" t="s">
        <v>46</v>
      </c>
      <c r="F285" s="131">
        <f>F287+F288+F286</f>
        <v>50000</v>
      </c>
      <c r="G285" s="131">
        <f>G287+G288+G286</f>
        <v>44930</v>
      </c>
      <c r="H285" s="190"/>
    </row>
    <row r="286" spans="1:8" ht="167.25" customHeight="1">
      <c r="A286" s="129"/>
      <c r="B286" s="129"/>
      <c r="C286" s="129"/>
      <c r="D286" s="255">
        <v>2360</v>
      </c>
      <c r="E286" s="130" t="s">
        <v>427</v>
      </c>
      <c r="F286" s="131">
        <v>10000</v>
      </c>
      <c r="G286" s="131">
        <v>10000</v>
      </c>
      <c r="H286" s="190"/>
    </row>
    <row r="287" spans="1:8" ht="53.25" customHeight="1" hidden="1">
      <c r="A287" s="129"/>
      <c r="B287" s="129"/>
      <c r="C287" s="129"/>
      <c r="D287" s="255">
        <v>3040</v>
      </c>
      <c r="E287" s="130" t="s">
        <v>353</v>
      </c>
      <c r="F287" s="131"/>
      <c r="G287" s="131"/>
      <c r="H287" s="190"/>
    </row>
    <row r="288" spans="1:8" ht="24.75" customHeight="1">
      <c r="A288" s="129"/>
      <c r="B288" s="129"/>
      <c r="C288" s="129"/>
      <c r="D288" s="255" t="s">
        <v>288</v>
      </c>
      <c r="E288" s="130" t="s">
        <v>211</v>
      </c>
      <c r="F288" s="131">
        <v>40000</v>
      </c>
      <c r="G288" s="131">
        <v>34930</v>
      </c>
      <c r="H288" s="190"/>
    </row>
    <row r="289" spans="1:8" ht="32.25" customHeight="1">
      <c r="A289" s="138" t="s">
        <v>105</v>
      </c>
      <c r="B289" s="138"/>
      <c r="C289" s="138"/>
      <c r="D289" s="251"/>
      <c r="E289" s="142" t="s">
        <v>204</v>
      </c>
      <c r="F289" s="141">
        <f>F290</f>
        <v>121000</v>
      </c>
      <c r="G289" s="141">
        <f>G290</f>
        <v>120755</v>
      </c>
      <c r="H289" s="190">
        <f>G289/F289%</f>
        <v>99.79752066115702</v>
      </c>
    </row>
    <row r="290" spans="1:8" s="300" customFormat="1" ht="32.25" customHeight="1">
      <c r="A290" s="213"/>
      <c r="B290" s="213" t="s">
        <v>136</v>
      </c>
      <c r="C290" s="213"/>
      <c r="D290" s="298"/>
      <c r="E290" s="212" t="s">
        <v>137</v>
      </c>
      <c r="F290" s="214">
        <f>F291+F292</f>
        <v>121000</v>
      </c>
      <c r="G290" s="214">
        <f>G291+G292</f>
        <v>120755</v>
      </c>
      <c r="H290" s="228"/>
    </row>
    <row r="291" spans="1:8" s="300" customFormat="1" ht="153.75" customHeight="1">
      <c r="A291" s="213"/>
      <c r="B291" s="213"/>
      <c r="C291" s="213"/>
      <c r="D291" s="298">
        <v>2360</v>
      </c>
      <c r="E291" s="130" t="s">
        <v>427</v>
      </c>
      <c r="F291" s="214">
        <v>70000</v>
      </c>
      <c r="G291" s="214">
        <v>69759</v>
      </c>
      <c r="H291" s="228"/>
    </row>
    <row r="292" spans="1:8" s="300" customFormat="1" ht="32.25" customHeight="1">
      <c r="A292" s="213"/>
      <c r="B292" s="213"/>
      <c r="C292" s="213"/>
      <c r="D292" s="298" t="s">
        <v>288</v>
      </c>
      <c r="E292" s="130" t="s">
        <v>211</v>
      </c>
      <c r="F292" s="214">
        <v>51000</v>
      </c>
      <c r="G292" s="214">
        <v>50996</v>
      </c>
      <c r="H292" s="299"/>
    </row>
    <row r="293" spans="1:8" ht="23.25" customHeight="1">
      <c r="A293" s="138" t="s">
        <v>106</v>
      </c>
      <c r="B293" s="138"/>
      <c r="C293" s="138"/>
      <c r="D293" s="251"/>
      <c r="E293" s="142" t="s">
        <v>392</v>
      </c>
      <c r="F293" s="141">
        <f>F294+F298</f>
        <v>2500000</v>
      </c>
      <c r="G293" s="141">
        <f>G294+G298</f>
        <v>2478595</v>
      </c>
      <c r="H293" s="190">
        <f>G293/F293%</f>
        <v>99.1438</v>
      </c>
    </row>
    <row r="294" spans="1:8" ht="21" customHeight="1">
      <c r="A294" s="213"/>
      <c r="B294" s="213" t="s">
        <v>200</v>
      </c>
      <c r="C294" s="213"/>
      <c r="D294" s="250"/>
      <c r="E294" s="212" t="s">
        <v>201</v>
      </c>
      <c r="F294" s="214">
        <f>F295+F296+F297</f>
        <v>2430000</v>
      </c>
      <c r="G294" s="214">
        <f>G295+G296+G297</f>
        <v>2417580</v>
      </c>
      <c r="H294" s="215"/>
    </row>
    <row r="295" spans="1:8" ht="39" customHeight="1">
      <c r="A295" s="213"/>
      <c r="B295" s="213"/>
      <c r="C295" s="213"/>
      <c r="D295" s="250">
        <v>6050</v>
      </c>
      <c r="E295" s="212" t="s">
        <v>213</v>
      </c>
      <c r="F295" s="214">
        <v>782043</v>
      </c>
      <c r="G295" s="214">
        <v>776364</v>
      </c>
      <c r="H295" s="215"/>
    </row>
    <row r="296" spans="1:8" ht="39" customHeight="1">
      <c r="A296" s="213"/>
      <c r="B296" s="213"/>
      <c r="C296" s="213"/>
      <c r="D296" s="250">
        <v>6057</v>
      </c>
      <c r="E296" s="212" t="s">
        <v>213</v>
      </c>
      <c r="F296" s="214">
        <v>1153570</v>
      </c>
      <c r="G296" s="214">
        <v>1148851</v>
      </c>
      <c r="H296" s="215"/>
    </row>
    <row r="297" spans="1:8" ht="39" customHeight="1">
      <c r="A297" s="213"/>
      <c r="B297" s="213"/>
      <c r="C297" s="213"/>
      <c r="D297" s="250">
        <v>6059</v>
      </c>
      <c r="E297" s="212" t="s">
        <v>213</v>
      </c>
      <c r="F297" s="214">
        <v>494387</v>
      </c>
      <c r="G297" s="214">
        <v>492365</v>
      </c>
      <c r="H297" s="215"/>
    </row>
    <row r="298" spans="1:8" ht="42" customHeight="1">
      <c r="A298" s="129"/>
      <c r="B298" s="129" t="s">
        <v>138</v>
      </c>
      <c r="C298" s="129"/>
      <c r="D298" s="250"/>
      <c r="E298" s="130" t="s">
        <v>428</v>
      </c>
      <c r="F298" s="131">
        <f>F299+F300</f>
        <v>70000</v>
      </c>
      <c r="G298" s="131">
        <f>G299+G300</f>
        <v>61015</v>
      </c>
      <c r="H298" s="208"/>
    </row>
    <row r="299" spans="1:8" ht="156.75" customHeight="1">
      <c r="A299" s="146"/>
      <c r="B299" s="146"/>
      <c r="C299" s="146"/>
      <c r="D299" s="256">
        <v>2360</v>
      </c>
      <c r="E299" s="130" t="s">
        <v>427</v>
      </c>
      <c r="F299" s="152">
        <v>60000</v>
      </c>
      <c r="G299" s="152">
        <v>51040</v>
      </c>
      <c r="H299" s="207"/>
    </row>
    <row r="300" spans="1:8" ht="25.5" customHeight="1" thickBot="1">
      <c r="A300" s="146"/>
      <c r="B300" s="146"/>
      <c r="C300" s="146"/>
      <c r="D300" s="256">
        <v>4210</v>
      </c>
      <c r="E300" s="148" t="s">
        <v>211</v>
      </c>
      <c r="F300" s="152">
        <v>10000</v>
      </c>
      <c r="G300" s="152">
        <v>9975</v>
      </c>
      <c r="H300" s="218"/>
    </row>
    <row r="301" spans="1:8" ht="32.25" customHeight="1" thickBot="1">
      <c r="A301" s="417" t="s">
        <v>39</v>
      </c>
      <c r="B301" s="382"/>
      <c r="C301" s="382"/>
      <c r="D301" s="382"/>
      <c r="E301" s="383"/>
      <c r="F301" s="219">
        <f>F4+F7+F12+F24+F27+F32+F55+F87+F92+F95+F107+F110+F117+F182+F186+F219+F226+F268+F289+F293</f>
        <v>93456184</v>
      </c>
      <c r="G301" s="219">
        <f>G4+G7+G12+G24+G27+G32+G55+G87+G92+G95+G107+G110+G117+G182+G186+G219+G226+G268+G289+G293</f>
        <v>81534270</v>
      </c>
      <c r="H301" s="220">
        <f>G301/F301%</f>
        <v>87.2433117962531</v>
      </c>
    </row>
  </sheetData>
  <sheetProtection/>
  <mergeCells count="3">
    <mergeCell ref="F1:G1"/>
    <mergeCell ref="A301:E301"/>
    <mergeCell ref="B2:H2"/>
  </mergeCells>
  <printOptions horizontalCentered="1"/>
  <pageMargins left="0.7874015748031497" right="0.7874015748031497" top="0.9055118110236221" bottom="0.7874015748031497" header="0.5118110236220472" footer="0.5118110236220472"/>
  <pageSetup fitToHeight="10" fitToWidth="1" horizontalDpi="600" verticalDpi="600" orientation="portrait" paperSize="9" scale="77" r:id="rId1"/>
  <headerFooter alignWithMargins="0">
    <oddFooter>&amp;CStrona &amp;P</oddFooter>
  </headerFooter>
  <rowBreaks count="1" manualBreakCount="1">
    <brk id="7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G21"/>
  <sheetViews>
    <sheetView zoomScale="75" zoomScaleNormal="75" zoomScalePageLayoutView="0" workbookViewId="0" topLeftCell="A1">
      <selection activeCell="D48" sqref="D48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7.37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63" t="s">
        <v>475</v>
      </c>
      <c r="G1" s="364"/>
    </row>
    <row r="2" spans="1:7" ht="118.5" customHeight="1" thickBot="1">
      <c r="A2" s="362" t="s">
        <v>405</v>
      </c>
      <c r="B2" s="362"/>
      <c r="C2" s="362"/>
      <c r="D2" s="362"/>
      <c r="E2" s="362"/>
      <c r="F2" s="362"/>
      <c r="G2" s="362"/>
    </row>
    <row r="3" spans="1:7" ht="16.5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s="113" customFormat="1" ht="51" customHeight="1">
      <c r="A4" s="51" t="s">
        <v>62</v>
      </c>
      <c r="B4" s="51"/>
      <c r="C4" s="166"/>
      <c r="D4" s="286" t="s">
        <v>76</v>
      </c>
      <c r="E4" s="55">
        <f>E5</f>
        <v>1414274</v>
      </c>
      <c r="F4" s="55">
        <f>F5</f>
        <v>1414274</v>
      </c>
      <c r="G4" s="23">
        <f>F4/E4%</f>
        <v>100</v>
      </c>
    </row>
    <row r="5" spans="1:7" ht="33" customHeight="1">
      <c r="A5" s="122"/>
      <c r="B5" s="122" t="s">
        <v>63</v>
      </c>
      <c r="C5" s="117">
        <v>2130</v>
      </c>
      <c r="D5" s="118" t="s">
        <v>77</v>
      </c>
      <c r="E5" s="119">
        <v>1414274</v>
      </c>
      <c r="F5" s="119">
        <v>1414274</v>
      </c>
      <c r="G5" s="23"/>
    </row>
    <row r="6" spans="1:7" ht="22.5" customHeight="1">
      <c r="A6" s="121" t="s">
        <v>43</v>
      </c>
      <c r="B6" s="121"/>
      <c r="C6" s="156"/>
      <c r="D6" s="116" t="s">
        <v>44</v>
      </c>
      <c r="E6" s="345">
        <f>E7+E8</f>
        <v>204</v>
      </c>
      <c r="F6" s="345">
        <f>F7+F8</f>
        <v>204</v>
      </c>
      <c r="G6" s="23">
        <f>F6/E6%</f>
        <v>100</v>
      </c>
    </row>
    <row r="7" spans="1:7" ht="34.5" customHeight="1" hidden="1">
      <c r="A7" s="122"/>
      <c r="B7" s="122" t="s">
        <v>90</v>
      </c>
      <c r="C7" s="117">
        <v>2130</v>
      </c>
      <c r="D7" s="118" t="s">
        <v>135</v>
      </c>
      <c r="E7" s="119"/>
      <c r="F7" s="119"/>
      <c r="G7" s="23"/>
    </row>
    <row r="8" spans="1:7" ht="29.25" customHeight="1">
      <c r="A8" s="122"/>
      <c r="B8" s="122" t="s">
        <v>45</v>
      </c>
      <c r="C8" s="117">
        <v>2130</v>
      </c>
      <c r="D8" s="118" t="s">
        <v>46</v>
      </c>
      <c r="E8" s="119">
        <v>204</v>
      </c>
      <c r="F8" s="119">
        <v>204</v>
      </c>
      <c r="G8" s="23"/>
    </row>
    <row r="9" spans="1:7" ht="21" customHeight="1">
      <c r="A9" s="107">
        <v>852</v>
      </c>
      <c r="B9" s="106"/>
      <c r="C9" s="107"/>
      <c r="D9" s="109" t="s">
        <v>121</v>
      </c>
      <c r="E9" s="108">
        <f>E19</f>
        <v>7200</v>
      </c>
      <c r="F9" s="108">
        <f>F19</f>
        <v>7200</v>
      </c>
      <c r="G9" s="23">
        <f>F9/E9%</f>
        <v>100</v>
      </c>
    </row>
    <row r="10" spans="1:7" ht="15" hidden="1">
      <c r="A10" s="6"/>
      <c r="B10" s="14"/>
      <c r="C10" s="6"/>
      <c r="D10" s="5"/>
      <c r="E10" s="7"/>
      <c r="F10" s="7"/>
      <c r="G10" s="6"/>
    </row>
    <row r="11" spans="1:7" s="13" customFormat="1" ht="15.75" hidden="1">
      <c r="A11" s="16"/>
      <c r="B11" s="14"/>
      <c r="C11" s="6"/>
      <c r="D11" s="5"/>
      <c r="E11" s="7"/>
      <c r="F11" s="7"/>
      <c r="G11" s="24"/>
    </row>
    <row r="12" spans="1:7" ht="15.75" hidden="1">
      <c r="A12" s="15"/>
      <c r="B12" s="25"/>
      <c r="C12" s="20"/>
      <c r="D12" s="19"/>
      <c r="E12" s="18"/>
      <c r="F12" s="18"/>
      <c r="G12" s="23"/>
    </row>
    <row r="13" spans="1:7" s="13" customFormat="1" ht="15.75" hidden="1">
      <c r="A13" s="14"/>
      <c r="B13" s="14"/>
      <c r="C13" s="6"/>
      <c r="D13" s="5"/>
      <c r="E13" s="7"/>
      <c r="F13" s="7"/>
      <c r="G13" s="24"/>
    </row>
    <row r="14" spans="1:7" s="13" customFormat="1" ht="15.75" hidden="1">
      <c r="A14" s="25"/>
      <c r="B14" s="25"/>
      <c r="C14" s="20"/>
      <c r="D14" s="17"/>
      <c r="E14" s="18"/>
      <c r="F14" s="18"/>
      <c r="G14" s="23"/>
    </row>
    <row r="15" spans="1:7" ht="15" hidden="1">
      <c r="A15" s="14"/>
      <c r="B15" s="14"/>
      <c r="C15" s="6"/>
      <c r="D15" s="5"/>
      <c r="E15" s="7"/>
      <c r="F15" s="7"/>
      <c r="G15" s="24"/>
    </row>
    <row r="16" spans="1:7" s="13" customFormat="1" ht="15.75" hidden="1">
      <c r="A16" s="25"/>
      <c r="B16" s="25"/>
      <c r="C16" s="20"/>
      <c r="D16" s="17"/>
      <c r="E16" s="18"/>
      <c r="F16" s="18"/>
      <c r="G16" s="23"/>
    </row>
    <row r="17" spans="1:7" ht="15" hidden="1">
      <c r="A17" s="14"/>
      <c r="B17" s="14"/>
      <c r="C17" s="6"/>
      <c r="D17" s="5"/>
      <c r="E17" s="7"/>
      <c r="F17" s="7"/>
      <c r="G17" s="24"/>
    </row>
    <row r="18" spans="1:7" ht="15" hidden="1">
      <c r="A18" s="26"/>
      <c r="B18" s="26"/>
      <c r="C18" s="27"/>
      <c r="D18" s="28"/>
      <c r="E18" s="29"/>
      <c r="F18" s="29"/>
      <c r="G18" s="30"/>
    </row>
    <row r="19" spans="1:7" ht="30">
      <c r="A19" s="26"/>
      <c r="B19" s="26" t="s">
        <v>125</v>
      </c>
      <c r="C19" s="27">
        <v>2130</v>
      </c>
      <c r="D19" s="28" t="s">
        <v>36</v>
      </c>
      <c r="E19" s="7">
        <v>7200</v>
      </c>
      <c r="F19" s="7">
        <v>7200</v>
      </c>
      <c r="G19" s="24"/>
    </row>
    <row r="20" spans="1:7" s="13" customFormat="1" ht="26.25" customHeight="1">
      <c r="A20" s="369" t="s">
        <v>39</v>
      </c>
      <c r="B20" s="370"/>
      <c r="C20" s="370"/>
      <c r="D20" s="371"/>
      <c r="E20" s="18">
        <f>E4+E6+E9</f>
        <v>1421678</v>
      </c>
      <c r="F20" s="18">
        <f>F4+F6+F9</f>
        <v>1421678</v>
      </c>
      <c r="G20" s="23">
        <f>F20/E20%</f>
        <v>100</v>
      </c>
    </row>
    <row r="21" spans="1:7" ht="15">
      <c r="A21" s="31"/>
      <c r="B21" s="31"/>
      <c r="C21" s="32"/>
      <c r="D21" s="33"/>
      <c r="E21" s="34"/>
      <c r="F21" s="34"/>
      <c r="G21" s="35"/>
    </row>
  </sheetData>
  <sheetProtection/>
  <mergeCells count="3">
    <mergeCell ref="F1:G1"/>
    <mergeCell ref="A2:G2"/>
    <mergeCell ref="A20:D20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G22"/>
  <sheetViews>
    <sheetView zoomScale="75" zoomScaleNormal="75" zoomScalePageLayoutView="0" workbookViewId="0" topLeftCell="A1">
      <selection activeCell="E56" sqref="E56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8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63" t="s">
        <v>54</v>
      </c>
      <c r="G1" s="364"/>
    </row>
    <row r="2" spans="1:7" ht="104.25" customHeight="1" thickBot="1">
      <c r="A2" s="362" t="s">
        <v>404</v>
      </c>
      <c r="B2" s="362"/>
      <c r="C2" s="362"/>
      <c r="D2" s="362"/>
      <c r="E2" s="362"/>
      <c r="F2" s="362"/>
      <c r="G2" s="362"/>
    </row>
    <row r="3" spans="1:7" ht="16.5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ht="15.75" hidden="1">
      <c r="A4" s="9" t="s">
        <v>56</v>
      </c>
      <c r="B4" s="9"/>
      <c r="C4" s="10"/>
      <c r="D4" s="11" t="s">
        <v>57</v>
      </c>
      <c r="E4" s="12">
        <v>10000</v>
      </c>
      <c r="F4" s="12">
        <v>4998</v>
      </c>
      <c r="G4" s="21">
        <v>50</v>
      </c>
    </row>
    <row r="5" spans="1:7" ht="60">
      <c r="A5" s="6">
        <v>758</v>
      </c>
      <c r="B5" s="14" t="s">
        <v>58</v>
      </c>
      <c r="C5" s="6">
        <v>2920</v>
      </c>
      <c r="D5" s="5" t="s">
        <v>59</v>
      </c>
      <c r="E5" s="7">
        <v>18798220</v>
      </c>
      <c r="F5" s="7">
        <v>18798220</v>
      </c>
      <c r="G5" s="24">
        <f>F5/E5%</f>
        <v>100</v>
      </c>
    </row>
    <row r="6" spans="1:7" ht="15" hidden="1">
      <c r="A6" s="6"/>
      <c r="B6" s="14"/>
      <c r="C6" s="6"/>
      <c r="D6" s="5"/>
      <c r="E6" s="7"/>
      <c r="F6" s="7"/>
      <c r="G6" s="24"/>
    </row>
    <row r="7" spans="1:7" ht="15" hidden="1">
      <c r="A7" s="16"/>
      <c r="B7" s="14"/>
      <c r="C7" s="6"/>
      <c r="D7" s="5"/>
      <c r="E7" s="7"/>
      <c r="F7" s="7"/>
      <c r="G7" s="24"/>
    </row>
    <row r="8" spans="1:7" ht="64.5" customHeight="1" thickBot="1">
      <c r="A8" s="16" t="s">
        <v>56</v>
      </c>
      <c r="B8" s="14" t="s">
        <v>123</v>
      </c>
      <c r="C8" s="6">
        <v>2920</v>
      </c>
      <c r="D8" s="5" t="s">
        <v>124</v>
      </c>
      <c r="E8" s="7">
        <v>5085707</v>
      </c>
      <c r="F8" s="7">
        <v>5085707</v>
      </c>
      <c r="G8" s="24">
        <f aca="true" t="shared" si="0" ref="G8:G21">F8/E8%</f>
        <v>100</v>
      </c>
    </row>
    <row r="9" spans="1:7" s="13" customFormat="1" ht="16.5" hidden="1" thickBot="1">
      <c r="A9" s="25" t="s">
        <v>15</v>
      </c>
      <c r="B9" s="25"/>
      <c r="C9" s="20"/>
      <c r="D9" s="17" t="s">
        <v>16</v>
      </c>
      <c r="E9" s="18">
        <f>E10+E11+E12</f>
        <v>467334</v>
      </c>
      <c r="F9" s="18">
        <f>F10+F11+F12</f>
        <v>216192</v>
      </c>
      <c r="G9" s="24">
        <f t="shared" si="0"/>
        <v>46.26070433565715</v>
      </c>
    </row>
    <row r="10" spans="1:7" ht="45.75" hidden="1" thickBot="1">
      <c r="A10" s="14"/>
      <c r="B10" s="14" t="s">
        <v>17</v>
      </c>
      <c r="C10" s="6"/>
      <c r="D10" s="5" t="s">
        <v>18</v>
      </c>
      <c r="E10" s="7">
        <v>355000</v>
      </c>
      <c r="F10" s="7">
        <v>154296</v>
      </c>
      <c r="G10" s="24">
        <f t="shared" si="0"/>
        <v>43.46366197183099</v>
      </c>
    </row>
    <row r="11" spans="1:7" ht="45.75" hidden="1" thickBot="1">
      <c r="A11" s="14"/>
      <c r="B11" s="14" t="s">
        <v>19</v>
      </c>
      <c r="C11" s="6"/>
      <c r="D11" s="5" t="s">
        <v>20</v>
      </c>
      <c r="E11" s="7">
        <v>23000</v>
      </c>
      <c r="F11" s="7">
        <v>11496</v>
      </c>
      <c r="G11" s="24">
        <f t="shared" si="0"/>
        <v>49.982608695652175</v>
      </c>
    </row>
    <row r="12" spans="1:7" ht="15.75" hidden="1" thickBot="1">
      <c r="A12" s="14"/>
      <c r="B12" s="14" t="s">
        <v>21</v>
      </c>
      <c r="C12" s="6"/>
      <c r="D12" s="8" t="s">
        <v>22</v>
      </c>
      <c r="E12" s="7">
        <v>89334</v>
      </c>
      <c r="F12" s="7">
        <v>50400</v>
      </c>
      <c r="G12" s="24">
        <f t="shared" si="0"/>
        <v>56.41748942172073</v>
      </c>
    </row>
    <row r="13" spans="1:7" s="13" customFormat="1" ht="32.25" hidden="1" thickBot="1">
      <c r="A13" s="25" t="s">
        <v>23</v>
      </c>
      <c r="B13" s="25"/>
      <c r="C13" s="20"/>
      <c r="D13" s="19" t="s">
        <v>24</v>
      </c>
      <c r="E13" s="18">
        <f>E14+E15</f>
        <v>210683</v>
      </c>
      <c r="F13" s="18">
        <f>F14+F15</f>
        <v>114400</v>
      </c>
      <c r="G13" s="24">
        <f t="shared" si="0"/>
        <v>54.29958753197933</v>
      </c>
    </row>
    <row r="14" spans="1:7" ht="15.75" hidden="1" thickBot="1">
      <c r="A14" s="14"/>
      <c r="B14" s="14" t="s">
        <v>25</v>
      </c>
      <c r="C14" s="6"/>
      <c r="D14" s="8" t="s">
        <v>26</v>
      </c>
      <c r="E14" s="7">
        <v>192683</v>
      </c>
      <c r="F14" s="7">
        <v>96400</v>
      </c>
      <c r="G14" s="24">
        <f t="shared" si="0"/>
        <v>50.030360747964274</v>
      </c>
    </row>
    <row r="15" spans="1:7" ht="15.75" hidden="1" thickBot="1">
      <c r="A15" s="14"/>
      <c r="B15" s="14" t="s">
        <v>27</v>
      </c>
      <c r="C15" s="6"/>
      <c r="D15" s="8" t="s">
        <v>28</v>
      </c>
      <c r="E15" s="7">
        <v>18000</v>
      </c>
      <c r="F15" s="7">
        <v>18000</v>
      </c>
      <c r="G15" s="24">
        <f t="shared" si="0"/>
        <v>100</v>
      </c>
    </row>
    <row r="16" spans="1:7" s="13" customFormat="1" ht="16.5" hidden="1" thickBot="1">
      <c r="A16" s="25" t="s">
        <v>29</v>
      </c>
      <c r="B16" s="25"/>
      <c r="C16" s="20"/>
      <c r="D16" s="17" t="s">
        <v>30</v>
      </c>
      <c r="E16" s="18">
        <v>5481000</v>
      </c>
      <c r="F16" s="18">
        <v>2988500</v>
      </c>
      <c r="G16" s="24">
        <f t="shared" si="0"/>
        <v>54.524721766101074</v>
      </c>
    </row>
    <row r="17" spans="1:7" ht="90.75" hidden="1" thickBot="1">
      <c r="A17" s="14"/>
      <c r="B17" s="14" t="s">
        <v>31</v>
      </c>
      <c r="C17" s="6"/>
      <c r="D17" s="5" t="s">
        <v>32</v>
      </c>
      <c r="E17" s="7">
        <v>5481000</v>
      </c>
      <c r="F17" s="7">
        <v>2988500</v>
      </c>
      <c r="G17" s="24">
        <f t="shared" si="0"/>
        <v>54.524721766101074</v>
      </c>
    </row>
    <row r="18" spans="1:7" s="13" customFormat="1" ht="16.5" hidden="1" thickBot="1">
      <c r="A18" s="25" t="s">
        <v>33</v>
      </c>
      <c r="B18" s="25"/>
      <c r="C18" s="20"/>
      <c r="D18" s="17" t="s">
        <v>34</v>
      </c>
      <c r="E18" s="18">
        <f>E19+E20</f>
        <v>2638120</v>
      </c>
      <c r="F18" s="18">
        <f>F19+F20</f>
        <v>1480700</v>
      </c>
      <c r="G18" s="24">
        <f t="shared" si="0"/>
        <v>56.12709050384365</v>
      </c>
    </row>
    <row r="19" spans="1:7" ht="30.75" hidden="1" thickBot="1">
      <c r="A19" s="14"/>
      <c r="B19" s="14" t="s">
        <v>35</v>
      </c>
      <c r="C19" s="6"/>
      <c r="D19" s="5" t="s">
        <v>36</v>
      </c>
      <c r="E19" s="7">
        <v>102000</v>
      </c>
      <c r="F19" s="7">
        <v>54900</v>
      </c>
      <c r="G19" s="24">
        <f t="shared" si="0"/>
        <v>53.8235294117647</v>
      </c>
    </row>
    <row r="20" spans="1:7" ht="30.75" hidden="1" thickBot="1">
      <c r="A20" s="26"/>
      <c r="B20" s="26" t="s">
        <v>37</v>
      </c>
      <c r="C20" s="27"/>
      <c r="D20" s="28" t="s">
        <v>38</v>
      </c>
      <c r="E20" s="29">
        <v>2536120</v>
      </c>
      <c r="F20" s="29">
        <v>1425800</v>
      </c>
      <c r="G20" s="30">
        <f t="shared" si="0"/>
        <v>56.21973723640837</v>
      </c>
    </row>
    <row r="21" spans="1:7" s="13" customFormat="1" ht="26.25" customHeight="1" thickBot="1">
      <c r="A21" s="365" t="s">
        <v>39</v>
      </c>
      <c r="B21" s="366"/>
      <c r="C21" s="366"/>
      <c r="D21" s="367"/>
      <c r="E21" s="167">
        <f>E5+E7+E8+E6</f>
        <v>23883927</v>
      </c>
      <c r="F21" s="168">
        <f>F5+F7+F8+F6</f>
        <v>23883927</v>
      </c>
      <c r="G21" s="349">
        <f t="shared" si="0"/>
        <v>100</v>
      </c>
    </row>
    <row r="22" spans="1:7" ht="15">
      <c r="A22" s="31"/>
      <c r="B22" s="31"/>
      <c r="C22" s="32"/>
      <c r="D22" s="33"/>
      <c r="E22" s="34"/>
      <c r="F22" s="34"/>
      <c r="G22" s="35"/>
    </row>
  </sheetData>
  <sheetProtection/>
  <mergeCells count="3">
    <mergeCell ref="F1:G1"/>
    <mergeCell ref="A2:G2"/>
    <mergeCell ref="A21:D2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G12"/>
  <sheetViews>
    <sheetView zoomScale="75" zoomScaleNormal="75" zoomScalePageLayoutView="0" workbookViewId="0" topLeftCell="A1">
      <selection activeCell="F1" sqref="F1:G1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63" t="s">
        <v>61</v>
      </c>
      <c r="G1" s="364"/>
    </row>
    <row r="2" spans="1:7" ht="118.5" customHeight="1" thickBot="1">
      <c r="A2" s="362" t="s">
        <v>403</v>
      </c>
      <c r="B2" s="362"/>
      <c r="C2" s="362"/>
      <c r="D2" s="362"/>
      <c r="E2" s="362"/>
      <c r="F2" s="362"/>
      <c r="G2" s="362"/>
    </row>
    <row r="3" spans="1:7" ht="16.5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ht="18.75" customHeight="1">
      <c r="A4" s="9" t="s">
        <v>62</v>
      </c>
      <c r="B4" s="9"/>
      <c r="C4" s="10"/>
      <c r="D4" s="11" t="s">
        <v>76</v>
      </c>
      <c r="E4" s="12">
        <f>E5</f>
        <v>236602</v>
      </c>
      <c r="F4" s="12">
        <f>F5</f>
        <v>181304</v>
      </c>
      <c r="G4" s="21">
        <f>F4/E4%</f>
        <v>76.62826180674719</v>
      </c>
    </row>
    <row r="5" spans="1:7" ht="30">
      <c r="A5" s="6"/>
      <c r="B5" s="14" t="s">
        <v>63</v>
      </c>
      <c r="C5" s="6">
        <v>2710</v>
      </c>
      <c r="D5" s="5" t="s">
        <v>77</v>
      </c>
      <c r="E5" s="7">
        <v>236602</v>
      </c>
      <c r="F5" s="7">
        <v>181304</v>
      </c>
      <c r="G5" s="6"/>
    </row>
    <row r="6" spans="1:7" s="13" customFormat="1" ht="31.5">
      <c r="A6" s="42" t="s">
        <v>15</v>
      </c>
      <c r="B6" s="42"/>
      <c r="C6" s="43"/>
      <c r="D6" s="44" t="s">
        <v>16</v>
      </c>
      <c r="E6" s="18">
        <f>E7+E8</f>
        <v>335554</v>
      </c>
      <c r="F6" s="18">
        <f>F7+F8</f>
        <v>335553</v>
      </c>
      <c r="G6" s="23">
        <f>F6/E6%</f>
        <v>99.99970198537345</v>
      </c>
    </row>
    <row r="7" spans="1:7" ht="45">
      <c r="A7" s="14"/>
      <c r="B7" s="14" t="s">
        <v>149</v>
      </c>
      <c r="C7" s="6">
        <v>2710</v>
      </c>
      <c r="D7" s="5" t="s">
        <v>157</v>
      </c>
      <c r="E7" s="7">
        <v>335554</v>
      </c>
      <c r="F7" s="7">
        <v>335553</v>
      </c>
      <c r="G7" s="23"/>
    </row>
    <row r="8" spans="1:7" ht="51" customHeight="1" hidden="1">
      <c r="A8" s="14"/>
      <c r="B8" s="14" t="s">
        <v>149</v>
      </c>
      <c r="C8" s="6">
        <v>6300</v>
      </c>
      <c r="D8" s="5" t="s">
        <v>157</v>
      </c>
      <c r="E8" s="7"/>
      <c r="F8" s="7"/>
      <c r="G8" s="23"/>
    </row>
    <row r="9" spans="1:7" ht="48" customHeight="1">
      <c r="A9" s="106" t="s">
        <v>303</v>
      </c>
      <c r="B9" s="106"/>
      <c r="C9" s="107"/>
      <c r="D9" s="109" t="s">
        <v>334</v>
      </c>
      <c r="E9" s="108">
        <f>E10</f>
        <v>20000</v>
      </c>
      <c r="F9" s="108">
        <f>F10</f>
        <v>20000</v>
      </c>
      <c r="G9" s="23">
        <f>F9/E9%</f>
        <v>100</v>
      </c>
    </row>
    <row r="10" spans="1:7" ht="33" customHeight="1">
      <c r="A10" s="14"/>
      <c r="B10" s="14" t="s">
        <v>341</v>
      </c>
      <c r="C10" s="6">
        <v>2710</v>
      </c>
      <c r="D10" s="5" t="s">
        <v>342</v>
      </c>
      <c r="E10" s="7">
        <v>20000</v>
      </c>
      <c r="F10" s="7">
        <v>20000</v>
      </c>
      <c r="G10" s="24"/>
    </row>
    <row r="11" spans="1:7" s="13" customFormat="1" ht="26.25" customHeight="1" thickBot="1">
      <c r="A11" s="372" t="s">
        <v>39</v>
      </c>
      <c r="B11" s="373"/>
      <c r="C11" s="373"/>
      <c r="D11" s="374"/>
      <c r="E11" s="71">
        <f>E4+E6+E9</f>
        <v>592156</v>
      </c>
      <c r="F11" s="71">
        <f>F4+F6+F9</f>
        <v>536857</v>
      </c>
      <c r="G11" s="72">
        <f>F11/E11%</f>
        <v>90.66141354643032</v>
      </c>
    </row>
    <row r="12" spans="1:7" ht="15">
      <c r="A12" s="31"/>
      <c r="B12" s="31"/>
      <c r="C12" s="32"/>
      <c r="D12" s="33"/>
      <c r="E12" s="34"/>
      <c r="F12" s="34"/>
      <c r="G12" s="35"/>
    </row>
  </sheetData>
  <sheetProtection/>
  <mergeCells count="3">
    <mergeCell ref="F1:G1"/>
    <mergeCell ref="A2:G2"/>
    <mergeCell ref="A11:D1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G19"/>
  <sheetViews>
    <sheetView zoomScale="75" zoomScaleNormal="75" zoomScalePageLayoutView="0" workbookViewId="0" topLeftCell="A1">
      <selection activeCell="F1" sqref="F1:G1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63" t="s">
        <v>74</v>
      </c>
      <c r="G1" s="364"/>
    </row>
    <row r="2" spans="1:7" ht="118.5" customHeight="1" thickBot="1">
      <c r="A2" s="362" t="s">
        <v>402</v>
      </c>
      <c r="B2" s="362"/>
      <c r="C2" s="362"/>
      <c r="D2" s="362"/>
      <c r="E2" s="362"/>
      <c r="F2" s="362"/>
      <c r="G2" s="362"/>
    </row>
    <row r="3" spans="1:7" ht="16.5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s="113" customFormat="1" ht="27" customHeight="1">
      <c r="A4" s="51" t="s">
        <v>62</v>
      </c>
      <c r="B4" s="51"/>
      <c r="C4" s="166"/>
      <c r="D4" s="50" t="s">
        <v>76</v>
      </c>
      <c r="E4" s="55">
        <f>+E6+E17</f>
        <v>17000</v>
      </c>
      <c r="F4" s="55">
        <f>+F6+F17</f>
        <v>17000</v>
      </c>
      <c r="G4" s="97">
        <f>F4/E4%</f>
        <v>100</v>
      </c>
    </row>
    <row r="5" spans="1:7" ht="15" hidden="1">
      <c r="A5" s="6"/>
      <c r="B5" s="14"/>
      <c r="C5" s="6"/>
      <c r="D5" s="5"/>
      <c r="E5" s="7"/>
      <c r="F5" s="7"/>
      <c r="G5" s="6"/>
    </row>
    <row r="6" spans="1:7" ht="30">
      <c r="A6" s="6"/>
      <c r="B6" s="14" t="s">
        <v>63</v>
      </c>
      <c r="C6" s="6">
        <v>2320</v>
      </c>
      <c r="D6" s="5" t="s">
        <v>77</v>
      </c>
      <c r="E6" s="7">
        <v>17000</v>
      </c>
      <c r="F6" s="7">
        <v>17000</v>
      </c>
      <c r="G6" s="6"/>
    </row>
    <row r="7" spans="1:7" s="13" customFormat="1" ht="15.75" hidden="1">
      <c r="A7" s="16"/>
      <c r="B7" s="14"/>
      <c r="C7" s="6"/>
      <c r="D7" s="5"/>
      <c r="E7" s="7"/>
      <c r="F7" s="7"/>
      <c r="G7" s="24"/>
    </row>
    <row r="8" spans="1:7" ht="21" customHeight="1">
      <c r="A8" s="51" t="s">
        <v>120</v>
      </c>
      <c r="B8" s="51"/>
      <c r="C8" s="166"/>
      <c r="D8" s="50" t="s">
        <v>121</v>
      </c>
      <c r="E8" s="55">
        <f>+E10+E11</f>
        <v>500000</v>
      </c>
      <c r="F8" s="55">
        <f>+F10+F11</f>
        <v>444092</v>
      </c>
      <c r="G8" s="97">
        <f>F8/E8%</f>
        <v>88.8184</v>
      </c>
    </row>
    <row r="9" spans="1:7" s="13" customFormat="1" ht="15.75" hidden="1">
      <c r="A9" s="6"/>
      <c r="B9" s="14"/>
      <c r="C9" s="6"/>
      <c r="D9" s="5"/>
      <c r="E9" s="7"/>
      <c r="F9" s="7"/>
      <c r="G9" s="6"/>
    </row>
    <row r="10" spans="1:7" s="13" customFormat="1" ht="30">
      <c r="A10" s="6"/>
      <c r="B10" s="14" t="s">
        <v>122</v>
      </c>
      <c r="C10" s="6">
        <v>2320</v>
      </c>
      <c r="D10" s="5" t="s">
        <v>47</v>
      </c>
      <c r="E10" s="7">
        <v>250000</v>
      </c>
      <c r="F10" s="7">
        <v>88721</v>
      </c>
      <c r="G10" s="6"/>
    </row>
    <row r="11" spans="1:7" ht="21" customHeight="1">
      <c r="A11" s="16"/>
      <c r="B11" s="14" t="s">
        <v>134</v>
      </c>
      <c r="C11" s="6">
        <v>2320</v>
      </c>
      <c r="D11" s="5" t="s">
        <v>48</v>
      </c>
      <c r="E11" s="7">
        <v>250000</v>
      </c>
      <c r="F11" s="7">
        <v>355371</v>
      </c>
      <c r="G11" s="24"/>
    </row>
    <row r="12" spans="1:7" s="13" customFormat="1" ht="15.75" hidden="1">
      <c r="A12" s="25"/>
      <c r="B12" s="14"/>
      <c r="C12" s="6"/>
      <c r="D12" s="5"/>
      <c r="E12" s="7"/>
      <c r="F12" s="7"/>
      <c r="G12" s="23"/>
    </row>
    <row r="13" spans="1:7" ht="15" hidden="1">
      <c r="A13" s="14"/>
      <c r="B13" s="14"/>
      <c r="C13" s="6"/>
      <c r="D13" s="5"/>
      <c r="E13" s="7"/>
      <c r="F13" s="7"/>
      <c r="G13" s="24"/>
    </row>
    <row r="14" spans="1:7" ht="15" hidden="1">
      <c r="A14" s="26"/>
      <c r="B14" s="14"/>
      <c r="C14" s="6"/>
      <c r="D14" s="5"/>
      <c r="E14" s="7"/>
      <c r="F14" s="7"/>
      <c r="G14" s="30"/>
    </row>
    <row r="15" spans="1:7" ht="15" hidden="1">
      <c r="A15" s="26"/>
      <c r="B15" s="14"/>
      <c r="C15" s="6"/>
      <c r="D15" s="5"/>
      <c r="E15" s="7"/>
      <c r="F15" s="7"/>
      <c r="G15" s="24"/>
    </row>
    <row r="16" spans="1:7" s="13" customFormat="1" ht="15.75" hidden="1">
      <c r="A16" s="42"/>
      <c r="B16" s="14"/>
      <c r="C16" s="6"/>
      <c r="D16" s="5"/>
      <c r="E16" s="7"/>
      <c r="F16" s="7"/>
      <c r="G16" s="23"/>
    </row>
    <row r="17" spans="1:7" ht="20.25" customHeight="1" hidden="1">
      <c r="A17" s="14"/>
      <c r="B17" s="14"/>
      <c r="C17" s="6"/>
      <c r="D17" s="5"/>
      <c r="E17" s="7"/>
      <c r="F17" s="7"/>
      <c r="G17" s="24"/>
    </row>
    <row r="18" spans="1:7" s="13" customFormat="1" ht="26.25" customHeight="1" thickBot="1">
      <c r="A18" s="372" t="s">
        <v>39</v>
      </c>
      <c r="B18" s="373"/>
      <c r="C18" s="373"/>
      <c r="D18" s="374"/>
      <c r="E18" s="71">
        <f>E4+E8</f>
        <v>517000</v>
      </c>
      <c r="F18" s="71">
        <f>F4+F8</f>
        <v>461092</v>
      </c>
      <c r="G18" s="72">
        <f>F18/E18%</f>
        <v>89.18607350096711</v>
      </c>
    </row>
    <row r="19" spans="1:7" ht="15">
      <c r="A19" s="31"/>
      <c r="B19" s="31"/>
      <c r="C19" s="32"/>
      <c r="D19" s="33"/>
      <c r="E19" s="34"/>
      <c r="F19" s="34"/>
      <c r="G19" s="35"/>
    </row>
  </sheetData>
  <sheetProtection/>
  <mergeCells count="3">
    <mergeCell ref="F1:G1"/>
    <mergeCell ref="A2:G2"/>
    <mergeCell ref="A18:D1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G8"/>
  <sheetViews>
    <sheetView zoomScalePageLayoutView="0" workbookViewId="0" topLeftCell="A1">
      <selection activeCell="F1" sqref="F1:G1"/>
    </sheetView>
  </sheetViews>
  <sheetFormatPr defaultColWidth="9.00390625" defaultRowHeight="12.75"/>
  <cols>
    <col min="1" max="1" width="7.00390625" style="0" customWidth="1"/>
    <col min="2" max="2" width="8.25390625" style="0" customWidth="1"/>
    <col min="3" max="3" width="7.875" style="0" customWidth="1"/>
    <col min="4" max="4" width="29.25390625" style="0" customWidth="1"/>
    <col min="5" max="5" width="14.75390625" style="0" customWidth="1"/>
    <col min="6" max="6" width="13.625" style="0" customWidth="1"/>
    <col min="7" max="7" width="12.75390625" style="0" customWidth="1"/>
  </cols>
  <sheetData>
    <row r="1" spans="1:7" ht="32.25" customHeight="1">
      <c r="A1" s="1"/>
      <c r="B1" s="1"/>
      <c r="C1" s="1"/>
      <c r="D1" s="1"/>
      <c r="E1" s="1"/>
      <c r="F1" s="363" t="s">
        <v>85</v>
      </c>
      <c r="G1" s="364"/>
    </row>
    <row r="2" spans="1:7" ht="126" customHeight="1" thickBot="1">
      <c r="A2" s="362" t="s">
        <v>474</v>
      </c>
      <c r="B2" s="362"/>
      <c r="C2" s="362"/>
      <c r="D2" s="362"/>
      <c r="E2" s="362"/>
      <c r="F2" s="362"/>
      <c r="G2" s="362"/>
    </row>
    <row r="3" spans="1:7" ht="15.75">
      <c r="A3" s="230" t="s">
        <v>1</v>
      </c>
      <c r="B3" s="231" t="s">
        <v>2</v>
      </c>
      <c r="C3" s="231" t="s">
        <v>3</v>
      </c>
      <c r="D3" s="231" t="s">
        <v>4</v>
      </c>
      <c r="E3" s="231" t="s">
        <v>5</v>
      </c>
      <c r="F3" s="231" t="s">
        <v>6</v>
      </c>
      <c r="G3" s="232" t="s">
        <v>7</v>
      </c>
    </row>
    <row r="4" spans="1:7" ht="31.5">
      <c r="A4" s="138" t="s">
        <v>49</v>
      </c>
      <c r="B4" s="138"/>
      <c r="C4" s="139"/>
      <c r="D4" s="142" t="s">
        <v>50</v>
      </c>
      <c r="E4" s="141">
        <f>E5</f>
        <v>208492</v>
      </c>
      <c r="F4" s="141">
        <f>F5</f>
        <v>205156</v>
      </c>
      <c r="G4" s="190">
        <f>F4/E4%</f>
        <v>98.39993860675709</v>
      </c>
    </row>
    <row r="5" spans="1:7" ht="32.25" customHeight="1">
      <c r="A5" s="6"/>
      <c r="B5" s="14" t="s">
        <v>71</v>
      </c>
      <c r="C5" s="6">
        <v>6260</v>
      </c>
      <c r="D5" s="5" t="s">
        <v>401</v>
      </c>
      <c r="E5" s="7">
        <v>208492</v>
      </c>
      <c r="F5" s="7">
        <v>205156</v>
      </c>
      <c r="G5" s="190"/>
    </row>
    <row r="6" spans="1:7" ht="32.25" customHeight="1">
      <c r="A6" s="107">
        <v>900</v>
      </c>
      <c r="B6" s="14"/>
      <c r="C6" s="6"/>
      <c r="D6" s="109" t="s">
        <v>473</v>
      </c>
      <c r="E6" s="108">
        <f>E7</f>
        <v>80676</v>
      </c>
      <c r="F6" s="108">
        <f>F7</f>
        <v>80676</v>
      </c>
      <c r="G6" s="190">
        <f>F6/E6%</f>
        <v>100</v>
      </c>
    </row>
    <row r="7" spans="1:7" ht="32.25" customHeight="1">
      <c r="A7" s="85"/>
      <c r="B7" s="85" t="s">
        <v>341</v>
      </c>
      <c r="C7" s="94" t="s">
        <v>389</v>
      </c>
      <c r="D7" s="341" t="s">
        <v>342</v>
      </c>
      <c r="E7" s="86">
        <v>80676</v>
      </c>
      <c r="F7" s="86">
        <v>80676</v>
      </c>
      <c r="G7" s="190"/>
    </row>
    <row r="8" spans="1:7" ht="15.75">
      <c r="A8" s="375" t="s">
        <v>39</v>
      </c>
      <c r="B8" s="375"/>
      <c r="C8" s="375"/>
      <c r="D8" s="109"/>
      <c r="E8" s="108">
        <f>E4+E6</f>
        <v>289168</v>
      </c>
      <c r="F8" s="108">
        <f>F4+F6</f>
        <v>285832</v>
      </c>
      <c r="G8" s="190">
        <f>F8/E8%</f>
        <v>98.84634537708185</v>
      </c>
    </row>
  </sheetData>
  <sheetProtection/>
  <mergeCells count="3">
    <mergeCell ref="F1:G1"/>
    <mergeCell ref="A2:G2"/>
    <mergeCell ref="A8:C8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30"/>
  <sheetViews>
    <sheetView zoomScale="75" zoomScaleNormal="75" zoomScalePageLayoutView="0" workbookViewId="0" topLeftCell="A1">
      <selection activeCell="K8" sqref="K8"/>
    </sheetView>
  </sheetViews>
  <sheetFormatPr defaultColWidth="9.00390625" defaultRowHeight="12.75"/>
  <cols>
    <col min="2" max="2" width="12.25390625" style="0" bestFit="1" customWidth="1"/>
    <col min="3" max="3" width="11.00390625" style="0" bestFit="1" customWidth="1"/>
    <col min="4" max="4" width="27.875" style="0" customWidth="1"/>
    <col min="5" max="5" width="17.75390625" style="0" customWidth="1"/>
    <col min="6" max="6" width="15.875" style="0" customWidth="1"/>
    <col min="7" max="7" width="12.375" style="0" customWidth="1"/>
  </cols>
  <sheetData>
    <row r="1" spans="1:7" ht="24" customHeight="1">
      <c r="A1" s="1"/>
      <c r="B1" s="1"/>
      <c r="C1" s="1"/>
      <c r="D1" s="1"/>
      <c r="E1" s="1"/>
      <c r="F1" s="363" t="s">
        <v>379</v>
      </c>
      <c r="G1" s="364"/>
    </row>
    <row r="2" spans="1:7" ht="116.25" customHeight="1" thickBot="1">
      <c r="A2" s="362" t="s">
        <v>400</v>
      </c>
      <c r="B2" s="362"/>
      <c r="C2" s="362"/>
      <c r="D2" s="362"/>
      <c r="E2" s="362"/>
      <c r="F2" s="362"/>
      <c r="G2" s="362"/>
    </row>
    <row r="3" spans="1:7" ht="15.75">
      <c r="A3" s="230" t="s">
        <v>1</v>
      </c>
      <c r="B3" s="231" t="s">
        <v>2</v>
      </c>
      <c r="C3" s="231" t="s">
        <v>3</v>
      </c>
      <c r="D3" s="231" t="s">
        <v>4</v>
      </c>
      <c r="E3" s="231" t="s">
        <v>5</v>
      </c>
      <c r="F3" s="231" t="s">
        <v>6</v>
      </c>
      <c r="G3" s="232" t="s">
        <v>7</v>
      </c>
    </row>
    <row r="4" spans="1:7" ht="15.75" hidden="1">
      <c r="A4" s="68">
        <v>600</v>
      </c>
      <c r="B4" s="68"/>
      <c r="C4" s="68"/>
      <c r="D4" s="292" t="s">
        <v>76</v>
      </c>
      <c r="E4" s="234">
        <f>E5</f>
        <v>0</v>
      </c>
      <c r="F4" s="234">
        <f>F5</f>
        <v>0</v>
      </c>
      <c r="G4" s="236" t="e">
        <f>F4/E4%</f>
        <v>#DIV/0!</v>
      </c>
    </row>
    <row r="5" spans="1:7" ht="28.5" customHeight="1" hidden="1">
      <c r="A5" s="98"/>
      <c r="B5" s="98">
        <v>60014</v>
      </c>
      <c r="C5" s="98">
        <v>6207</v>
      </c>
      <c r="D5" s="290" t="s">
        <v>77</v>
      </c>
      <c r="E5" s="285"/>
      <c r="F5" s="285"/>
      <c r="G5" s="236"/>
    </row>
    <row r="6" spans="1:7" s="281" customFormat="1" ht="21" customHeight="1">
      <c r="A6" s="20">
        <v>710</v>
      </c>
      <c r="B6" s="20"/>
      <c r="C6" s="20"/>
      <c r="D6" s="287" t="s">
        <v>16</v>
      </c>
      <c r="E6" s="53">
        <f>E7</f>
        <v>1431868</v>
      </c>
      <c r="F6" s="53">
        <f>F7</f>
        <v>1600219</v>
      </c>
      <c r="G6" s="236">
        <f>F6/E6%</f>
        <v>111.75743853483701</v>
      </c>
    </row>
    <row r="7" spans="1:7" ht="45">
      <c r="A7" s="20"/>
      <c r="B7" s="98">
        <v>71012</v>
      </c>
      <c r="C7" s="98">
        <v>6207</v>
      </c>
      <c r="D7" s="290" t="s">
        <v>300</v>
      </c>
      <c r="E7" s="285">
        <v>1431868</v>
      </c>
      <c r="F7" s="285">
        <v>1600219</v>
      </c>
      <c r="G7" s="236"/>
    </row>
    <row r="8" spans="1:7" ht="31.5">
      <c r="A8" s="53">
        <v>750</v>
      </c>
      <c r="B8" s="53"/>
      <c r="C8" s="53"/>
      <c r="D8" s="288" t="s">
        <v>24</v>
      </c>
      <c r="E8" s="53">
        <f>E9</f>
        <v>1483608</v>
      </c>
      <c r="F8" s="53">
        <f>F9</f>
        <v>725196</v>
      </c>
      <c r="G8" s="336">
        <f>F8/E8%</f>
        <v>48.88056683436595</v>
      </c>
    </row>
    <row r="9" spans="1:7" ht="20.25" customHeight="1">
      <c r="A9" s="285"/>
      <c r="B9" s="85">
        <v>75020</v>
      </c>
      <c r="C9" s="85">
        <v>6207</v>
      </c>
      <c r="D9" s="289" t="s">
        <v>78</v>
      </c>
      <c r="E9" s="285">
        <v>1483608</v>
      </c>
      <c r="F9" s="285">
        <v>725196</v>
      </c>
      <c r="G9" s="285"/>
    </row>
    <row r="10" spans="1:7" ht="21" customHeight="1" hidden="1">
      <c r="A10" s="68">
        <v>801</v>
      </c>
      <c r="B10" s="68"/>
      <c r="C10" s="68"/>
      <c r="D10" s="292" t="s">
        <v>44</v>
      </c>
      <c r="E10" s="234">
        <f>E11</f>
        <v>0</v>
      </c>
      <c r="F10" s="234">
        <f>F11</f>
        <v>0</v>
      </c>
      <c r="G10" s="236" t="e">
        <f>F10/E10%</f>
        <v>#DIV/0!</v>
      </c>
    </row>
    <row r="11" spans="1:7" ht="21.75" customHeight="1" hidden="1">
      <c r="A11" s="68"/>
      <c r="B11" s="233">
        <v>80195</v>
      </c>
      <c r="C11" s="233">
        <v>2008</v>
      </c>
      <c r="D11" s="291" t="s">
        <v>46</v>
      </c>
      <c r="E11" s="235"/>
      <c r="F11" s="235"/>
      <c r="G11" s="235"/>
    </row>
    <row r="12" spans="1:7" ht="25.5" customHeight="1">
      <c r="A12" s="51" t="s">
        <v>120</v>
      </c>
      <c r="B12" s="51"/>
      <c r="C12" s="166"/>
      <c r="D12" s="50" t="s">
        <v>121</v>
      </c>
      <c r="E12" s="55">
        <f>E13+E14</f>
        <v>172062</v>
      </c>
      <c r="F12" s="55">
        <f>F13+F14</f>
        <v>142328</v>
      </c>
      <c r="G12" s="97">
        <f>F12/E12%</f>
        <v>82.71901988817984</v>
      </c>
    </row>
    <row r="13" spans="1:7" ht="31.5" customHeight="1">
      <c r="A13" s="51"/>
      <c r="B13" s="14" t="s">
        <v>125</v>
      </c>
      <c r="C13" s="6">
        <v>2007</v>
      </c>
      <c r="D13" s="5" t="s">
        <v>36</v>
      </c>
      <c r="E13" s="7">
        <v>163411</v>
      </c>
      <c r="F13" s="7">
        <v>135172</v>
      </c>
      <c r="G13" s="97"/>
    </row>
    <row r="14" spans="1:7" ht="30.75" customHeight="1">
      <c r="A14" s="6"/>
      <c r="B14" s="14" t="s">
        <v>125</v>
      </c>
      <c r="C14" s="6">
        <v>2009</v>
      </c>
      <c r="D14" s="5" t="s">
        <v>36</v>
      </c>
      <c r="E14" s="7">
        <v>8651</v>
      </c>
      <c r="F14" s="7">
        <v>7156</v>
      </c>
      <c r="G14" s="97"/>
    </row>
    <row r="15" spans="1:7" ht="19.5" customHeight="1">
      <c r="A15" s="107">
        <v>926</v>
      </c>
      <c r="B15" s="106"/>
      <c r="C15" s="107"/>
      <c r="D15" s="109" t="s">
        <v>392</v>
      </c>
      <c r="E15" s="108">
        <f>E16</f>
        <v>1153570</v>
      </c>
      <c r="F15" s="108">
        <f>F16</f>
        <v>1771146</v>
      </c>
      <c r="G15" s="97">
        <f>F15/E15%</f>
        <v>153.5360662985341</v>
      </c>
    </row>
    <row r="16" spans="1:7" ht="21" customHeight="1">
      <c r="A16" s="6"/>
      <c r="B16" s="14" t="s">
        <v>200</v>
      </c>
      <c r="C16" s="6">
        <v>6207</v>
      </c>
      <c r="D16" s="5" t="s">
        <v>201</v>
      </c>
      <c r="E16" s="7">
        <v>1153570</v>
      </c>
      <c r="F16" s="7">
        <v>1771146</v>
      </c>
      <c r="G16" s="6"/>
    </row>
    <row r="17" spans="1:7" ht="20.25" customHeight="1">
      <c r="A17" s="376" t="s">
        <v>39</v>
      </c>
      <c r="B17" s="377"/>
      <c r="C17" s="377"/>
      <c r="D17" s="378"/>
      <c r="E17" s="108">
        <f>E4+E6+E8+E10+E12+E15</f>
        <v>4241108</v>
      </c>
      <c r="F17" s="108">
        <f>F4+F6+F8+F10+F12+F15</f>
        <v>4238889</v>
      </c>
      <c r="G17" s="237">
        <f>F17/E17%</f>
        <v>99.94767876696372</v>
      </c>
    </row>
    <row r="18" spans="1:7" ht="15">
      <c r="A18" s="169"/>
      <c r="B18" s="31"/>
      <c r="C18" s="32"/>
      <c r="D18" s="33"/>
      <c r="E18" s="34"/>
      <c r="F18" s="34"/>
      <c r="G18" s="35"/>
    </row>
    <row r="19" spans="1:7" ht="15.75">
      <c r="A19" s="170"/>
      <c r="B19" s="171"/>
      <c r="C19" s="100"/>
      <c r="D19" s="172"/>
      <c r="E19" s="173"/>
      <c r="F19" s="173"/>
      <c r="G19" s="162"/>
    </row>
    <row r="20" spans="1:7" ht="15">
      <c r="A20" s="31"/>
      <c r="B20" s="31"/>
      <c r="C20" s="32"/>
      <c r="D20" s="33"/>
      <c r="E20" s="34"/>
      <c r="F20" s="34"/>
      <c r="G20" s="35"/>
    </row>
    <row r="21" spans="1:7" ht="15.75">
      <c r="A21" s="171"/>
      <c r="B21" s="171"/>
      <c r="C21" s="100"/>
      <c r="D21" s="174"/>
      <c r="E21" s="173"/>
      <c r="F21" s="173"/>
      <c r="G21" s="162"/>
    </row>
    <row r="22" spans="1:7" ht="15">
      <c r="A22" s="31"/>
      <c r="B22" s="31"/>
      <c r="C22" s="32"/>
      <c r="D22" s="33"/>
      <c r="E22" s="34"/>
      <c r="F22" s="34"/>
      <c r="G22" s="35"/>
    </row>
    <row r="23" spans="1:7" ht="15.75">
      <c r="A23" s="171"/>
      <c r="B23" s="171"/>
      <c r="C23" s="100"/>
      <c r="D23" s="174"/>
      <c r="E23" s="173"/>
      <c r="F23" s="173"/>
      <c r="G23" s="162"/>
    </row>
    <row r="24" spans="1:7" ht="15">
      <c r="A24" s="31"/>
      <c r="B24" s="31"/>
      <c r="C24" s="32"/>
      <c r="D24" s="33"/>
      <c r="E24" s="34"/>
      <c r="F24" s="34"/>
      <c r="G24" s="35"/>
    </row>
    <row r="25" spans="1:7" ht="15">
      <c r="A25" s="31"/>
      <c r="B25" s="31"/>
      <c r="C25" s="32"/>
      <c r="D25" s="33"/>
      <c r="E25" s="34"/>
      <c r="F25" s="34"/>
      <c r="G25" s="35"/>
    </row>
    <row r="26" spans="1:7" ht="15">
      <c r="A26" s="31"/>
      <c r="B26" s="31"/>
      <c r="C26" s="32"/>
      <c r="D26" s="33"/>
      <c r="E26" s="34"/>
      <c r="F26" s="34"/>
      <c r="G26" s="35"/>
    </row>
    <row r="27" spans="1:7" ht="15.75">
      <c r="A27" s="171"/>
      <c r="B27" s="171"/>
      <c r="C27" s="100"/>
      <c r="D27" s="172"/>
      <c r="E27" s="173"/>
      <c r="F27" s="173"/>
      <c r="G27" s="162"/>
    </row>
    <row r="28" spans="1:7" ht="15">
      <c r="A28" s="31"/>
      <c r="B28" s="31"/>
      <c r="C28" s="32"/>
      <c r="D28" s="33"/>
      <c r="E28" s="34"/>
      <c r="F28" s="34"/>
      <c r="G28" s="35"/>
    </row>
    <row r="29" spans="1:7" ht="15.75">
      <c r="A29" s="171"/>
      <c r="B29" s="175"/>
      <c r="C29" s="175"/>
      <c r="D29" s="175"/>
      <c r="E29" s="173"/>
      <c r="F29" s="173"/>
      <c r="G29" s="162"/>
    </row>
    <row r="30" spans="1:7" ht="12.75">
      <c r="A30" s="176"/>
      <c r="B30" s="176"/>
      <c r="C30" s="176"/>
      <c r="D30" s="176"/>
      <c r="E30" s="177"/>
      <c r="F30" s="177"/>
      <c r="G30" s="177"/>
    </row>
  </sheetData>
  <sheetProtection/>
  <mergeCells count="3">
    <mergeCell ref="F1:G1"/>
    <mergeCell ref="A2:G2"/>
    <mergeCell ref="A17:D17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G36"/>
  <sheetViews>
    <sheetView zoomScale="75" zoomScaleNormal="75" zoomScalePageLayoutView="0" workbookViewId="0" topLeftCell="A22">
      <selection activeCell="F1" sqref="F1:G1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238" customWidth="1"/>
    <col min="4" max="4" width="31.625" style="1" customWidth="1"/>
    <col min="5" max="5" width="19.75390625" style="1" customWidth="1"/>
    <col min="6" max="6" width="22.625" style="1" customWidth="1"/>
    <col min="7" max="7" width="14.125" style="22" customWidth="1"/>
    <col min="8" max="16384" width="9.125" style="1" customWidth="1"/>
  </cols>
  <sheetData>
    <row r="1" spans="6:7" ht="39" customHeight="1">
      <c r="F1" s="363" t="s">
        <v>237</v>
      </c>
      <c r="G1" s="364"/>
    </row>
    <row r="2" spans="1:7" ht="90.75" customHeight="1" thickBot="1">
      <c r="A2" s="362" t="s">
        <v>399</v>
      </c>
      <c r="B2" s="362"/>
      <c r="C2" s="362"/>
      <c r="D2" s="362"/>
      <c r="E2" s="362"/>
      <c r="F2" s="362"/>
      <c r="G2" s="362"/>
    </row>
    <row r="3" spans="1:7" ht="16.5" thickBot="1">
      <c r="A3" s="2" t="s">
        <v>1</v>
      </c>
      <c r="B3" s="3" t="s">
        <v>2</v>
      </c>
      <c r="C3" s="239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ht="30">
      <c r="A4" s="62" t="s">
        <v>62</v>
      </c>
      <c r="B4" s="62" t="s">
        <v>63</v>
      </c>
      <c r="C4" s="243" t="s">
        <v>381</v>
      </c>
      <c r="D4" s="39" t="s">
        <v>64</v>
      </c>
      <c r="E4" s="59"/>
      <c r="F4" s="59">
        <v>1633</v>
      </c>
      <c r="G4" s="38"/>
    </row>
    <row r="5" spans="1:7" ht="30" hidden="1">
      <c r="A5" s="62" t="s">
        <v>62</v>
      </c>
      <c r="B5" s="62" t="s">
        <v>223</v>
      </c>
      <c r="C5" s="243" t="s">
        <v>141</v>
      </c>
      <c r="D5" s="39" t="s">
        <v>301</v>
      </c>
      <c r="E5" s="59"/>
      <c r="F5" s="59"/>
      <c r="G5" s="38"/>
    </row>
    <row r="6" spans="1:7" ht="45">
      <c r="A6" s="62" t="s">
        <v>11</v>
      </c>
      <c r="B6" s="62" t="s">
        <v>12</v>
      </c>
      <c r="C6" s="240" t="s">
        <v>264</v>
      </c>
      <c r="D6" s="39" t="s">
        <v>129</v>
      </c>
      <c r="E6" s="59">
        <v>11076760</v>
      </c>
      <c r="F6" s="59">
        <v>4014599</v>
      </c>
      <c r="G6" s="38"/>
    </row>
    <row r="7" spans="1:7" ht="51" customHeight="1">
      <c r="A7" s="62" t="s">
        <v>15</v>
      </c>
      <c r="B7" s="62" t="s">
        <v>149</v>
      </c>
      <c r="C7" s="240" t="s">
        <v>393</v>
      </c>
      <c r="D7" s="39" t="s">
        <v>150</v>
      </c>
      <c r="E7" s="59">
        <v>2300000</v>
      </c>
      <c r="F7" s="59">
        <v>2425248</v>
      </c>
      <c r="G7" s="38"/>
    </row>
    <row r="8" spans="1:7" ht="40.5" customHeight="1">
      <c r="A8" s="63">
        <v>750</v>
      </c>
      <c r="B8" s="64" t="s">
        <v>65</v>
      </c>
      <c r="C8" s="241" t="s">
        <v>266</v>
      </c>
      <c r="D8" s="5" t="s">
        <v>128</v>
      </c>
      <c r="E8" s="60">
        <v>874523</v>
      </c>
      <c r="F8" s="60">
        <v>1394682</v>
      </c>
      <c r="G8" s="6"/>
    </row>
    <row r="9" spans="1:7" s="13" customFormat="1" ht="105" customHeight="1">
      <c r="A9" s="65" t="s">
        <v>55</v>
      </c>
      <c r="B9" s="64" t="s">
        <v>66</v>
      </c>
      <c r="C9" s="241" t="s">
        <v>267</v>
      </c>
      <c r="D9" s="40" t="s">
        <v>67</v>
      </c>
      <c r="E9" s="60">
        <v>3662359</v>
      </c>
      <c r="F9" s="60">
        <v>4142692</v>
      </c>
      <c r="G9" s="23"/>
    </row>
    <row r="10" spans="1:7" s="13" customFormat="1" ht="105" customHeight="1">
      <c r="A10" s="379" t="s">
        <v>55</v>
      </c>
      <c r="B10" s="379" t="s">
        <v>80</v>
      </c>
      <c r="C10" s="95" t="s">
        <v>178</v>
      </c>
      <c r="D10" s="45" t="s">
        <v>234</v>
      </c>
      <c r="E10" s="60">
        <v>22975439</v>
      </c>
      <c r="F10" s="60">
        <v>23367142</v>
      </c>
      <c r="G10" s="23"/>
    </row>
    <row r="11" spans="1:7" s="13" customFormat="1" ht="56.25" customHeight="1">
      <c r="A11" s="380"/>
      <c r="B11" s="380"/>
      <c r="C11" s="93" t="s">
        <v>179</v>
      </c>
      <c r="D11" s="40" t="s">
        <v>235</v>
      </c>
      <c r="E11" s="60">
        <v>1500000</v>
      </c>
      <c r="F11" s="60">
        <v>2112970</v>
      </c>
      <c r="G11" s="23"/>
    </row>
    <row r="12" spans="1:7" s="13" customFormat="1" ht="29.25" customHeight="1">
      <c r="A12" s="62" t="s">
        <v>43</v>
      </c>
      <c r="B12" s="62" t="s">
        <v>90</v>
      </c>
      <c r="C12" s="243" t="s">
        <v>141</v>
      </c>
      <c r="D12" s="70" t="s">
        <v>151</v>
      </c>
      <c r="E12" s="60"/>
      <c r="F12" s="60">
        <v>169</v>
      </c>
      <c r="G12" s="23"/>
    </row>
    <row r="13" spans="1:7" s="13" customFormat="1" ht="29.25" customHeight="1">
      <c r="A13" s="62" t="s">
        <v>43</v>
      </c>
      <c r="B13" s="62" t="s">
        <v>91</v>
      </c>
      <c r="C13" s="243" t="s">
        <v>141</v>
      </c>
      <c r="D13" s="70" t="s">
        <v>152</v>
      </c>
      <c r="E13" s="60"/>
      <c r="F13" s="60">
        <v>66</v>
      </c>
      <c r="G13" s="23"/>
    </row>
    <row r="14" spans="1:7" ht="30">
      <c r="A14" s="64" t="s">
        <v>43</v>
      </c>
      <c r="B14" s="64" t="s">
        <v>68</v>
      </c>
      <c r="C14" s="93" t="s">
        <v>268</v>
      </c>
      <c r="D14" s="5" t="s">
        <v>147</v>
      </c>
      <c r="E14" s="60"/>
      <c r="F14" s="60">
        <v>7604</v>
      </c>
      <c r="G14" s="24"/>
    </row>
    <row r="15" spans="1:7" ht="30">
      <c r="A15" s="64" t="s">
        <v>43</v>
      </c>
      <c r="B15" s="64" t="s">
        <v>93</v>
      </c>
      <c r="C15" s="93" t="s">
        <v>302</v>
      </c>
      <c r="D15" s="5" t="s">
        <v>153</v>
      </c>
      <c r="E15" s="60"/>
      <c r="F15" s="60">
        <v>946</v>
      </c>
      <c r="G15" s="24"/>
    </row>
    <row r="16" spans="1:7" s="13" customFormat="1" ht="30">
      <c r="A16" s="64" t="s">
        <v>43</v>
      </c>
      <c r="B16" s="64" t="s">
        <v>69</v>
      </c>
      <c r="C16" s="93" t="s">
        <v>393</v>
      </c>
      <c r="D16" s="5" t="s">
        <v>70</v>
      </c>
      <c r="E16" s="60">
        <v>416478</v>
      </c>
      <c r="F16" s="60">
        <v>531135</v>
      </c>
      <c r="G16" s="23"/>
    </row>
    <row r="17" spans="1:7" s="13" customFormat="1" ht="30" hidden="1">
      <c r="A17" s="64" t="s">
        <v>43</v>
      </c>
      <c r="B17" s="64" t="s">
        <v>142</v>
      </c>
      <c r="C17" s="93" t="s">
        <v>362</v>
      </c>
      <c r="D17" s="5" t="s">
        <v>154</v>
      </c>
      <c r="E17" s="60"/>
      <c r="F17" s="60"/>
      <c r="G17" s="23"/>
    </row>
    <row r="18" spans="1:7" ht="45">
      <c r="A18" s="64" t="s">
        <v>120</v>
      </c>
      <c r="B18" s="64" t="s">
        <v>122</v>
      </c>
      <c r="C18" s="93" t="s">
        <v>369</v>
      </c>
      <c r="D18" s="5" t="s">
        <v>144</v>
      </c>
      <c r="E18" s="60"/>
      <c r="F18" s="60">
        <v>1288</v>
      </c>
      <c r="G18" s="24"/>
    </row>
    <row r="19" spans="1:7" ht="30">
      <c r="A19" s="64" t="s">
        <v>120</v>
      </c>
      <c r="B19" s="64" t="s">
        <v>134</v>
      </c>
      <c r="C19" s="93" t="s">
        <v>269</v>
      </c>
      <c r="D19" s="5" t="s">
        <v>155</v>
      </c>
      <c r="E19" s="60"/>
      <c r="F19" s="60">
        <v>3764</v>
      </c>
      <c r="G19" s="24"/>
    </row>
    <row r="20" spans="1:7" ht="45">
      <c r="A20" s="64" t="s">
        <v>120</v>
      </c>
      <c r="B20" s="64" t="s">
        <v>125</v>
      </c>
      <c r="C20" s="93" t="s">
        <v>141</v>
      </c>
      <c r="D20" s="5" t="s">
        <v>145</v>
      </c>
      <c r="E20" s="60"/>
      <c r="F20" s="60">
        <v>1123</v>
      </c>
      <c r="G20" s="24"/>
    </row>
    <row r="21" spans="1:7" ht="18" hidden="1">
      <c r="A21" s="64"/>
      <c r="B21" s="64"/>
      <c r="C21" s="93"/>
      <c r="D21" s="5"/>
      <c r="E21" s="60"/>
      <c r="F21" s="60"/>
      <c r="G21" s="24"/>
    </row>
    <row r="22" spans="1:7" s="13" customFormat="1" ht="60">
      <c r="A22" s="64" t="s">
        <v>49</v>
      </c>
      <c r="B22" s="64" t="s">
        <v>71</v>
      </c>
      <c r="C22" s="93" t="s">
        <v>394</v>
      </c>
      <c r="D22" s="5" t="s">
        <v>72</v>
      </c>
      <c r="E22" s="60">
        <v>17000</v>
      </c>
      <c r="F22" s="60">
        <v>97918</v>
      </c>
      <c r="G22" s="23"/>
    </row>
    <row r="23" spans="1:7" ht="75">
      <c r="A23" s="64" t="s">
        <v>49</v>
      </c>
      <c r="B23" s="64" t="s">
        <v>73</v>
      </c>
      <c r="C23" s="93" t="s">
        <v>265</v>
      </c>
      <c r="D23" s="5" t="s">
        <v>236</v>
      </c>
      <c r="E23" s="60">
        <v>7711</v>
      </c>
      <c r="F23" s="60">
        <v>26878</v>
      </c>
      <c r="G23" s="24"/>
    </row>
    <row r="24" spans="1:7" ht="18" hidden="1">
      <c r="A24" s="64"/>
      <c r="B24" s="64"/>
      <c r="C24" s="93"/>
      <c r="D24" s="8"/>
      <c r="E24" s="60"/>
      <c r="F24" s="60"/>
      <c r="G24" s="24"/>
    </row>
    <row r="25" spans="1:7" s="13" customFormat="1" ht="18" hidden="1">
      <c r="A25" s="64"/>
      <c r="B25" s="64"/>
      <c r="C25" s="93"/>
      <c r="D25" s="8"/>
      <c r="E25" s="60"/>
      <c r="F25" s="60"/>
      <c r="G25" s="23"/>
    </row>
    <row r="26" spans="1:7" ht="18" hidden="1">
      <c r="A26" s="64"/>
      <c r="B26" s="64"/>
      <c r="C26" s="93"/>
      <c r="D26" s="5"/>
      <c r="E26" s="60"/>
      <c r="F26" s="60"/>
      <c r="G26" s="24"/>
    </row>
    <row r="27" spans="1:7" s="13" customFormat="1" ht="18" hidden="1">
      <c r="A27" s="64"/>
      <c r="B27" s="64"/>
      <c r="C27" s="93"/>
      <c r="D27" s="8"/>
      <c r="E27" s="60"/>
      <c r="F27" s="60"/>
      <c r="G27" s="23"/>
    </row>
    <row r="28" spans="1:7" ht="18" hidden="1">
      <c r="A28" s="64"/>
      <c r="B28" s="64"/>
      <c r="C28" s="93"/>
      <c r="D28" s="5"/>
      <c r="E28" s="60"/>
      <c r="F28" s="60"/>
      <c r="G28" s="24"/>
    </row>
    <row r="29" spans="1:7" ht="18" hidden="1">
      <c r="A29" s="66"/>
      <c r="B29" s="66"/>
      <c r="C29" s="95"/>
      <c r="D29" s="28"/>
      <c r="E29" s="61"/>
      <c r="F29" s="61"/>
      <c r="G29" s="30"/>
    </row>
    <row r="30" spans="1:7" ht="45">
      <c r="A30" s="66" t="s">
        <v>49</v>
      </c>
      <c r="B30" s="66" t="s">
        <v>97</v>
      </c>
      <c r="C30" s="95" t="s">
        <v>387</v>
      </c>
      <c r="D30" s="28" t="s">
        <v>156</v>
      </c>
      <c r="E30" s="61"/>
      <c r="F30" s="61">
        <v>5762</v>
      </c>
      <c r="G30" s="30"/>
    </row>
    <row r="31" spans="1:7" ht="60">
      <c r="A31" s="66" t="s">
        <v>49</v>
      </c>
      <c r="B31" s="66" t="s">
        <v>126</v>
      </c>
      <c r="C31" s="95" t="s">
        <v>395</v>
      </c>
      <c r="D31" s="58" t="s">
        <v>127</v>
      </c>
      <c r="E31" s="61"/>
      <c r="F31" s="61">
        <v>20061</v>
      </c>
      <c r="G31" s="30"/>
    </row>
    <row r="32" spans="1:7" ht="90">
      <c r="A32" s="64" t="s">
        <v>303</v>
      </c>
      <c r="B32" s="64" t="s">
        <v>304</v>
      </c>
      <c r="C32" s="93" t="s">
        <v>396</v>
      </c>
      <c r="D32" s="295" t="s">
        <v>364</v>
      </c>
      <c r="E32" s="60">
        <v>500000</v>
      </c>
      <c r="F32" s="60">
        <v>526756</v>
      </c>
      <c r="G32" s="24"/>
    </row>
    <row r="33" spans="1:7" ht="45">
      <c r="A33" s="64" t="s">
        <v>303</v>
      </c>
      <c r="B33" s="64" t="s">
        <v>350</v>
      </c>
      <c r="C33" s="93" t="s">
        <v>141</v>
      </c>
      <c r="D33" s="295" t="s">
        <v>429</v>
      </c>
      <c r="E33" s="60"/>
      <c r="F33" s="60">
        <v>1</v>
      </c>
      <c r="G33" s="24"/>
    </row>
    <row r="34" spans="1:7" ht="67.5" customHeight="1">
      <c r="A34" s="64" t="s">
        <v>105</v>
      </c>
      <c r="B34" s="64" t="s">
        <v>136</v>
      </c>
      <c r="C34" s="93" t="s">
        <v>141</v>
      </c>
      <c r="D34" s="295" t="s">
        <v>363</v>
      </c>
      <c r="E34" s="60"/>
      <c r="F34" s="60">
        <v>6</v>
      </c>
      <c r="G34" s="24"/>
    </row>
    <row r="35" spans="1:7" s="13" customFormat="1" ht="26.25" customHeight="1" thickBot="1">
      <c r="A35" s="372" t="s">
        <v>39</v>
      </c>
      <c r="B35" s="373"/>
      <c r="C35" s="373"/>
      <c r="D35" s="374"/>
      <c r="E35" s="293">
        <f>SUM(E4:E34)</f>
        <v>43330270</v>
      </c>
      <c r="F35" s="293">
        <f>SUM(F4:F34)</f>
        <v>38682443</v>
      </c>
      <c r="G35" s="294">
        <f>F35/E35%</f>
        <v>89.27348710266517</v>
      </c>
    </row>
    <row r="36" spans="1:7" ht="15">
      <c r="A36" s="31"/>
      <c r="B36" s="31"/>
      <c r="C36" s="242"/>
      <c r="D36" s="33"/>
      <c r="E36" s="34"/>
      <c r="F36" s="34"/>
      <c r="G36" s="35"/>
    </row>
  </sheetData>
  <sheetProtection/>
  <mergeCells count="5">
    <mergeCell ref="F1:G1"/>
    <mergeCell ref="A2:G2"/>
    <mergeCell ref="A35:D35"/>
    <mergeCell ref="A10:A11"/>
    <mergeCell ref="B10:B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23"/>
  <sheetViews>
    <sheetView zoomScale="75" zoomScaleNormal="75" zoomScalePageLayoutView="0" workbookViewId="0" topLeftCell="A1">
      <selection activeCell="F1" sqref="F1:G1"/>
    </sheetView>
  </sheetViews>
  <sheetFormatPr defaultColWidth="9.00390625" defaultRowHeight="12.75"/>
  <cols>
    <col min="4" max="4" width="25.375" style="0" customWidth="1"/>
    <col min="5" max="5" width="18.125" style="0" customWidth="1"/>
    <col min="6" max="6" width="19.375" style="0" customWidth="1"/>
    <col min="7" max="7" width="19.125" style="0" customWidth="1"/>
  </cols>
  <sheetData>
    <row r="1" spans="1:7" ht="33.75" customHeight="1">
      <c r="A1" s="1"/>
      <c r="B1" s="1"/>
      <c r="C1" s="1"/>
      <c r="D1" s="1"/>
      <c r="E1" s="1"/>
      <c r="F1" s="363" t="s">
        <v>226</v>
      </c>
      <c r="G1" s="364"/>
    </row>
    <row r="2" spans="1:7" ht="52.5" customHeight="1" thickBot="1">
      <c r="A2" s="362" t="s">
        <v>398</v>
      </c>
      <c r="B2" s="362"/>
      <c r="C2" s="362"/>
      <c r="D2" s="362"/>
      <c r="E2" s="362"/>
      <c r="F2" s="362"/>
      <c r="G2" s="362"/>
    </row>
    <row r="3" spans="1:7" ht="16.5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115" t="s">
        <v>7</v>
      </c>
    </row>
    <row r="4" spans="1:7" ht="15.75" hidden="1">
      <c r="A4" s="123" t="s">
        <v>62</v>
      </c>
      <c r="C4" s="124"/>
      <c r="D4" s="125" t="s">
        <v>76</v>
      </c>
      <c r="E4" s="126">
        <f>E5+E6+E7</f>
        <v>0</v>
      </c>
      <c r="F4" s="126">
        <f>F5+F6+F7</f>
        <v>0</v>
      </c>
      <c r="G4" s="137" t="e">
        <f>F4/E4%</f>
        <v>#DIV/0!</v>
      </c>
    </row>
    <row r="5" spans="1:7" ht="35.25" customHeight="1" hidden="1">
      <c r="A5" s="128"/>
      <c r="B5" s="129" t="s">
        <v>63</v>
      </c>
      <c r="C5" s="129" t="s">
        <v>206</v>
      </c>
      <c r="D5" s="130" t="s">
        <v>77</v>
      </c>
      <c r="E5" s="131"/>
      <c r="F5" s="131"/>
      <c r="G5" s="127"/>
    </row>
    <row r="6" spans="1:7" ht="42" customHeight="1" hidden="1">
      <c r="A6" s="6"/>
      <c r="B6" s="129" t="s">
        <v>63</v>
      </c>
      <c r="C6" s="128">
        <v>6207</v>
      </c>
      <c r="D6" s="130" t="s">
        <v>77</v>
      </c>
      <c r="E6" s="131"/>
      <c r="F6" s="131"/>
      <c r="G6" s="127"/>
    </row>
    <row r="7" spans="1:7" ht="38.25" customHeight="1" hidden="1">
      <c r="A7" s="16"/>
      <c r="B7" s="129" t="s">
        <v>63</v>
      </c>
      <c r="C7" s="128">
        <v>6260</v>
      </c>
      <c r="D7" s="130" t="s">
        <v>77</v>
      </c>
      <c r="E7" s="131"/>
      <c r="F7" s="131"/>
      <c r="G7" s="97"/>
    </row>
    <row r="8" spans="1:7" ht="39" customHeight="1">
      <c r="A8" s="132" t="s">
        <v>11</v>
      </c>
      <c r="B8" s="133"/>
      <c r="C8" s="134"/>
      <c r="D8" s="135" t="s">
        <v>13</v>
      </c>
      <c r="E8" s="136">
        <f>E9</f>
        <v>9388484</v>
      </c>
      <c r="F8" s="136">
        <f>F9</f>
        <v>2233951</v>
      </c>
      <c r="G8" s="137">
        <f>F8/E8%</f>
        <v>23.79458707071344</v>
      </c>
    </row>
    <row r="9" spans="1:7" ht="42" customHeight="1">
      <c r="A9" s="129"/>
      <c r="B9" s="129" t="s">
        <v>12</v>
      </c>
      <c r="C9" s="129" t="s">
        <v>227</v>
      </c>
      <c r="D9" s="130" t="s">
        <v>14</v>
      </c>
      <c r="E9" s="131">
        <v>9388484</v>
      </c>
      <c r="F9" s="131">
        <v>2233951</v>
      </c>
      <c r="G9" s="127"/>
    </row>
    <row r="10" spans="1:7" ht="21.75" customHeight="1">
      <c r="A10" s="138" t="s">
        <v>15</v>
      </c>
      <c r="B10" s="138"/>
      <c r="C10" s="139"/>
      <c r="D10" s="140" t="s">
        <v>16</v>
      </c>
      <c r="E10" s="141">
        <f>E12+E13+E11</f>
        <v>1431868</v>
      </c>
      <c r="F10" s="141">
        <f>F12+F13+F11</f>
        <v>1600239</v>
      </c>
      <c r="G10" s="127">
        <f>F10/E10%</f>
        <v>111.75883531163487</v>
      </c>
    </row>
    <row r="11" spans="1:7" ht="50.25" customHeight="1">
      <c r="A11" s="138"/>
      <c r="B11" s="213" t="s">
        <v>149</v>
      </c>
      <c r="C11" s="213" t="s">
        <v>206</v>
      </c>
      <c r="D11" s="130" t="s">
        <v>157</v>
      </c>
      <c r="E11" s="214"/>
      <c r="F11" s="214">
        <v>20</v>
      </c>
      <c r="G11" s="228"/>
    </row>
    <row r="12" spans="1:7" ht="45.75" customHeight="1">
      <c r="A12" s="129"/>
      <c r="B12" s="129" t="s">
        <v>149</v>
      </c>
      <c r="C12" s="128">
        <v>6207</v>
      </c>
      <c r="D12" s="130" t="s">
        <v>157</v>
      </c>
      <c r="E12" s="131">
        <v>1431868</v>
      </c>
      <c r="F12" s="131">
        <v>1600219</v>
      </c>
      <c r="G12" s="127"/>
    </row>
    <row r="13" spans="1:7" ht="45.75" customHeight="1" hidden="1">
      <c r="A13" s="129"/>
      <c r="B13" s="129" t="s">
        <v>149</v>
      </c>
      <c r="C13" s="128">
        <v>6300</v>
      </c>
      <c r="D13" s="130" t="s">
        <v>157</v>
      </c>
      <c r="E13" s="131"/>
      <c r="F13" s="131"/>
      <c r="G13" s="127"/>
    </row>
    <row r="14" spans="1:7" ht="33.75" customHeight="1">
      <c r="A14" s="138" t="s">
        <v>23</v>
      </c>
      <c r="B14" s="138"/>
      <c r="C14" s="139"/>
      <c r="D14" s="142" t="s">
        <v>239</v>
      </c>
      <c r="E14" s="141">
        <f>E15</f>
        <v>1483608</v>
      </c>
      <c r="F14" s="141">
        <f>F15</f>
        <v>725195</v>
      </c>
      <c r="G14" s="127">
        <f>F14/E14%</f>
        <v>48.880499431116576</v>
      </c>
    </row>
    <row r="15" spans="1:7" ht="26.25" customHeight="1">
      <c r="A15" s="129"/>
      <c r="B15" s="129" t="s">
        <v>65</v>
      </c>
      <c r="C15" s="129" t="s">
        <v>305</v>
      </c>
      <c r="D15" s="130" t="s">
        <v>78</v>
      </c>
      <c r="E15" s="131">
        <v>1483608</v>
      </c>
      <c r="F15" s="131">
        <v>725195</v>
      </c>
      <c r="G15" s="127"/>
    </row>
    <row r="16" spans="1:7" ht="27.75" customHeight="1">
      <c r="A16" s="149" t="s">
        <v>43</v>
      </c>
      <c r="B16" s="149"/>
      <c r="C16" s="150"/>
      <c r="D16" s="151" t="s">
        <v>228</v>
      </c>
      <c r="E16" s="141">
        <v>0</v>
      </c>
      <c r="F16" s="141">
        <f>F17</f>
        <v>8735</v>
      </c>
      <c r="G16" s="127"/>
    </row>
    <row r="17" spans="1:7" ht="26.25" customHeight="1">
      <c r="A17" s="129"/>
      <c r="B17" s="129" t="s">
        <v>69</v>
      </c>
      <c r="C17" s="129" t="s">
        <v>206</v>
      </c>
      <c r="D17" s="130" t="s">
        <v>82</v>
      </c>
      <c r="E17" s="131"/>
      <c r="F17" s="131">
        <v>8735</v>
      </c>
      <c r="G17" s="127"/>
    </row>
    <row r="18" spans="1:7" ht="33" customHeight="1">
      <c r="A18" s="143" t="s">
        <v>49</v>
      </c>
      <c r="B18" s="143"/>
      <c r="C18" s="143"/>
      <c r="D18" s="145" t="s">
        <v>50</v>
      </c>
      <c r="E18" s="136">
        <f>E19</f>
        <v>208492</v>
      </c>
      <c r="F18" s="136">
        <f>F19</f>
        <v>205156</v>
      </c>
      <c r="G18" s="127">
        <f>F18/E18%</f>
        <v>98.39993860675709</v>
      </c>
    </row>
    <row r="19" spans="1:7" ht="33" customHeight="1">
      <c r="A19" s="143"/>
      <c r="B19" s="216" t="s">
        <v>71</v>
      </c>
      <c r="C19" s="216" t="s">
        <v>205</v>
      </c>
      <c r="D19" s="217" t="s">
        <v>83</v>
      </c>
      <c r="E19" s="214">
        <v>208492</v>
      </c>
      <c r="F19" s="214">
        <v>205156</v>
      </c>
      <c r="G19" s="228"/>
    </row>
    <row r="20" spans="1:7" ht="21.75" customHeight="1">
      <c r="A20" s="143" t="s">
        <v>106</v>
      </c>
      <c r="B20" s="143"/>
      <c r="C20" s="144"/>
      <c r="D20" s="145" t="s">
        <v>392</v>
      </c>
      <c r="E20" s="136">
        <f>E21+E22</f>
        <v>1153570</v>
      </c>
      <c r="F20" s="136">
        <f>F21+F22</f>
        <v>1771146</v>
      </c>
      <c r="G20" s="127">
        <f>F20/E20%</f>
        <v>153.5360662985341</v>
      </c>
    </row>
    <row r="21" spans="1:7" ht="32.25" customHeight="1" thickBot="1">
      <c r="A21" s="146"/>
      <c r="B21" s="146" t="s">
        <v>200</v>
      </c>
      <c r="C21" s="147">
        <v>6207</v>
      </c>
      <c r="D21" s="148" t="s">
        <v>201</v>
      </c>
      <c r="E21" s="131">
        <v>1153570</v>
      </c>
      <c r="F21" s="131">
        <v>1771146</v>
      </c>
      <c r="G21" s="127"/>
    </row>
    <row r="22" spans="1:7" ht="24.75" customHeight="1" hidden="1" thickBot="1">
      <c r="A22" s="149"/>
      <c r="B22" s="216" t="s">
        <v>200</v>
      </c>
      <c r="C22" s="339">
        <v>6309</v>
      </c>
      <c r="D22" s="148" t="s">
        <v>201</v>
      </c>
      <c r="E22" s="214"/>
      <c r="F22" s="214"/>
      <c r="G22" s="228"/>
    </row>
    <row r="23" spans="1:7" s="229" customFormat="1" ht="16.5" thickBot="1">
      <c r="A23" s="381" t="s">
        <v>39</v>
      </c>
      <c r="B23" s="382"/>
      <c r="C23" s="382"/>
      <c r="D23" s="383"/>
      <c r="E23" s="219">
        <f>E4+E8+E10+E14+E16+E20+E18</f>
        <v>13666022</v>
      </c>
      <c r="F23" s="219">
        <f>F4+F8+F10+F14+F16+F20+F18</f>
        <v>6544422</v>
      </c>
      <c r="G23" s="220">
        <f>F23/E23%</f>
        <v>47.88827355905032</v>
      </c>
    </row>
  </sheetData>
  <sheetProtection/>
  <mergeCells count="3">
    <mergeCell ref="F1:G1"/>
    <mergeCell ref="A2:G2"/>
    <mergeCell ref="A23:D23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Domagała</dc:creator>
  <cp:keywords/>
  <dc:description/>
  <cp:lastModifiedBy>MD</cp:lastModifiedBy>
  <cp:lastPrinted>2012-03-28T09:21:10Z</cp:lastPrinted>
  <dcterms:created xsi:type="dcterms:W3CDTF">2003-08-04T12:32:57Z</dcterms:created>
  <dcterms:modified xsi:type="dcterms:W3CDTF">2012-03-28T09:24:10Z</dcterms:modified>
  <cp:category/>
  <cp:version/>
  <cp:contentType/>
  <cp:contentStatus/>
</cp:coreProperties>
</file>