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firstSheet="8" activeTab="10"/>
  </bookViews>
  <sheets>
    <sheet name="Zał.nr 1" sheetId="1" r:id="rId1"/>
    <sheet name="Zał.nr 2" sheetId="2" r:id="rId2"/>
    <sheet name="zał.nr 3" sheetId="3" r:id="rId3"/>
    <sheet name="zał nr 4" sheetId="4" r:id="rId4"/>
    <sheet name="zał. nr 5" sheetId="5" r:id="rId5"/>
    <sheet name="zał.nr 6" sheetId="6" r:id="rId6"/>
    <sheet name="zał. nr 7.. " sheetId="7" r:id="rId7"/>
    <sheet name="zał.nr 8.." sheetId="8" r:id="rId8"/>
    <sheet name="zał.9" sheetId="9" r:id="rId9"/>
    <sheet name=" zał.nr 10.. " sheetId="10" r:id="rId10"/>
    <sheet name="zał.nr11." sheetId="11" r:id="rId11"/>
    <sheet name="zał. nr 12. " sheetId="12" r:id="rId12"/>
    <sheet name="zał. 13." sheetId="13" r:id="rId13"/>
    <sheet name="zał.nr 14." sheetId="14" r:id="rId14"/>
    <sheet name="zał.nr15." sheetId="15" r:id="rId15"/>
    <sheet name="zał nr 16." sheetId="16" r:id="rId16"/>
    <sheet name="zał.nr 17." sheetId="17" r:id="rId17"/>
    <sheet name="zał. nr 18." sheetId="18" r:id="rId18"/>
  </sheets>
  <definedNames>
    <definedName name="_xlnm.Print_Area" localSheetId="12">'zał. 13.'!$A$1:$G$28</definedName>
    <definedName name="_xlnm.Print_Area" localSheetId="11">'zał. nr 12. '!$A$1:$G$38</definedName>
    <definedName name="_xlnm.Print_Area" localSheetId="17">'zał. nr 18.'!$A$1:$G$257</definedName>
    <definedName name="_xlnm.Print_Area" localSheetId="6">'zał. nr 7.. '!$A$1:$G$31</definedName>
    <definedName name="_xlnm.Print_Area" localSheetId="8">'zał.9'!$A$1:$G$101</definedName>
    <definedName name="_xlnm.Print_Area" localSheetId="0">'Zał.nr 1'!$A$1:$G$23</definedName>
    <definedName name="_xlnm.Print_Area" localSheetId="1">'Zał.nr 2'!$A$1:$G$11</definedName>
    <definedName name="_xlnm.Print_Area" localSheetId="10">'zał.nr11.'!$A$1:$G$99</definedName>
  </definedNames>
  <calcPr fullCalcOnLoad="1"/>
</workbook>
</file>

<file path=xl/sharedStrings.xml><?xml version="1.0" encoding="utf-8"?>
<sst xmlns="http://schemas.openxmlformats.org/spreadsheetml/2006/main" count="1360" uniqueCount="403">
  <si>
    <t>Załącznik nr 1</t>
  </si>
  <si>
    <t xml:space="preserve">Dz. </t>
  </si>
  <si>
    <t>Rozdz.</t>
  </si>
  <si>
    <t>§</t>
  </si>
  <si>
    <t>Nazwa</t>
  </si>
  <si>
    <t>Plan</t>
  </si>
  <si>
    <t>Wykonanie</t>
  </si>
  <si>
    <t>%</t>
  </si>
  <si>
    <t>010</t>
  </si>
  <si>
    <t>01005</t>
  </si>
  <si>
    <t>Rolnictwo i łowiectwo</t>
  </si>
  <si>
    <t>700</t>
  </si>
  <si>
    <t>70005</t>
  </si>
  <si>
    <t>Gospodarka mieszkaniowa</t>
  </si>
  <si>
    <t>Gospodarka gruntami i nieruchomościami</t>
  </si>
  <si>
    <t>710</t>
  </si>
  <si>
    <t>Działalność usługowa</t>
  </si>
  <si>
    <t>71013</t>
  </si>
  <si>
    <t>Prace geodezyjno-kartograficzne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</si>
  <si>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</si>
  <si>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</si>
  <si>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</si>
  <si>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</si>
  <si>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</si>
  <si>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</si>
  <si>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</si>
  <si>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wojeódzkie</t>
  </si>
  <si>
    <t>75045</t>
  </si>
  <si>
    <t>Komisje poborowe</t>
  </si>
  <si>
    <t>851</t>
  </si>
  <si>
    <t>Ochrona zdrowia</t>
  </si>
  <si>
    <t>85156</t>
  </si>
  <si>
    <t>Skłkładki na ubezp.zdrowotne oraz świadcz.dla osób nieobjętych obowiązkiem ubezp.zdrowotnego</t>
  </si>
  <si>
    <t>853</t>
  </si>
  <si>
    <t>Opieka społeczna</t>
  </si>
  <si>
    <t>85318</t>
  </si>
  <si>
    <t>Powiatowe centra pomocy rodzinie</t>
  </si>
  <si>
    <t>85333</t>
  </si>
  <si>
    <t>Powiatowe urzędy pracy</t>
  </si>
  <si>
    <t>Razem:</t>
  </si>
  <si>
    <t>020</t>
  </si>
  <si>
    <t>02002</t>
  </si>
  <si>
    <t>Nadzór nad gospodarką leśną</t>
  </si>
  <si>
    <t>801</t>
  </si>
  <si>
    <t>Oświata i wychowanie</t>
  </si>
  <si>
    <t>80195</t>
  </si>
  <si>
    <t>Pozostała działalność</t>
  </si>
  <si>
    <t>Placówki opiekuńczo - wychowawcze</t>
  </si>
  <si>
    <t>Domy pomocy społecznej</t>
  </si>
  <si>
    <t>Rodziny zastępcze</t>
  </si>
  <si>
    <t>854</t>
  </si>
  <si>
    <t>Edukacyjna opieka wychowawcza</t>
  </si>
  <si>
    <t>85415</t>
  </si>
  <si>
    <t>Pomoc materialna dla uczniów</t>
  </si>
  <si>
    <t>85495</t>
  </si>
  <si>
    <t>Załącznik nr 2</t>
  </si>
  <si>
    <t>Załącznik nr 3</t>
  </si>
  <si>
    <t>756</t>
  </si>
  <si>
    <t>758</t>
  </si>
  <si>
    <t>Różne rozliczenia</t>
  </si>
  <si>
    <t>75801</t>
  </si>
  <si>
    <t>Część oświatowa subwencji ogólnej dla jednostek samorządu terytorialnego</t>
  </si>
  <si>
    <t>Załącznik nr 4</t>
  </si>
  <si>
    <t>600</t>
  </si>
  <si>
    <t>60014</t>
  </si>
  <si>
    <t>Transport i łączność                                     - Drogi publiczne powiatowe</t>
  </si>
  <si>
    <t>75020</t>
  </si>
  <si>
    <t>75618</t>
  </si>
  <si>
    <t>Dochody od osób prawnych, od osób fizycznych i od innych jednostek nie posiadających osobowości prawnej                                            - Wpływy z innych opłat stanowiących dochody jednostek samorządu terytorialnego na podstawie ustaw</t>
  </si>
  <si>
    <t>80120</t>
  </si>
  <si>
    <t>80130</t>
  </si>
  <si>
    <t>Oświata i wychowanie                                 -    Szkoły zawodowe</t>
  </si>
  <si>
    <t>85403</t>
  </si>
  <si>
    <t>Edukacyjna opieka wychowawcza                                       -  Specjalne ośrodki szkolno-wychowawcze</t>
  </si>
  <si>
    <t>85406</t>
  </si>
  <si>
    <t>Załącznik nr 5</t>
  </si>
  <si>
    <t>Leśnictwo</t>
  </si>
  <si>
    <t>Transport i łączność</t>
  </si>
  <si>
    <t>Drogi publiczne powiatowe</t>
  </si>
  <si>
    <t>Starostwa powiatowe</t>
  </si>
  <si>
    <t>Wpływy z innych opłat stanowiących dochód jednostek samorządu terytorialnego na podstawie ustaw</t>
  </si>
  <si>
    <t>75622</t>
  </si>
  <si>
    <t>Licea ogólnokształcące</t>
  </si>
  <si>
    <t>Szkoły zawodowe</t>
  </si>
  <si>
    <t>Specjalne ośrodki szkolno - wychowawcze</t>
  </si>
  <si>
    <t>Poradnie psychologiczno pedagogiczne, w tym poradnie specjalistyczne</t>
  </si>
  <si>
    <t>Załącznik nr 6</t>
  </si>
  <si>
    <t>Urzędy wojewódzkie</t>
  </si>
  <si>
    <t>75019</t>
  </si>
  <si>
    <t>Rady powiatów</t>
  </si>
  <si>
    <t>75095</t>
  </si>
  <si>
    <t>Załącznik nr 7</t>
  </si>
  <si>
    <t>80102</t>
  </si>
  <si>
    <t>80111</t>
  </si>
  <si>
    <t>Gimnazja specjalne</t>
  </si>
  <si>
    <t>80123</t>
  </si>
  <si>
    <t>Licea profilowane</t>
  </si>
  <si>
    <t>80134</t>
  </si>
  <si>
    <t>Szkoły zawodowe specjalne</t>
  </si>
  <si>
    <t>85410</t>
  </si>
  <si>
    <t>Internaty i bursy szkolne</t>
  </si>
  <si>
    <t>757</t>
  </si>
  <si>
    <t>75702</t>
  </si>
  <si>
    <t>Obsługa papierów wartościowych, kredytów i pożyczek jednostek samorządu terytorialnego</t>
  </si>
  <si>
    <t>75818</t>
  </si>
  <si>
    <t>Rezerwy ogólne i celowe</t>
  </si>
  <si>
    <t>Internaty i bursy</t>
  </si>
  <si>
    <t>921</t>
  </si>
  <si>
    <t>926</t>
  </si>
  <si>
    <t>Kultura fizyczna i sport</t>
  </si>
  <si>
    <t>L.p.</t>
  </si>
  <si>
    <t>1.</t>
  </si>
  <si>
    <t>2.</t>
  </si>
  <si>
    <t>Wydatki</t>
  </si>
  <si>
    <t>Załącznik nr 11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</si>
  <si>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</si>
  <si>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</si>
  <si>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</si>
  <si>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</si>
  <si>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</si>
  <si>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</si>
  <si>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852</t>
  </si>
  <si>
    <t>Pomoc społeczna</t>
  </si>
  <si>
    <t>85201</t>
  </si>
  <si>
    <t>85202</t>
  </si>
  <si>
    <t>75832</t>
  </si>
  <si>
    <t>Część równoważąca subwencji ogólnej dla powiatów</t>
  </si>
  <si>
    <t>85218</t>
  </si>
  <si>
    <t>85420</t>
  </si>
  <si>
    <t>Edukacyjna opieka wychowawcza                                    - Młodzieżowe ośrodki wychowawcze</t>
  </si>
  <si>
    <t xml:space="preserve">Administracja publiczna                 -  Starostwa powiatowe </t>
  </si>
  <si>
    <t>Gospodarka mieszkaniowa                    - Gospodarka gruntami i nieruchomościami</t>
  </si>
  <si>
    <t>02001</t>
  </si>
  <si>
    <t>Gospodarka leśna</t>
  </si>
  <si>
    <t>Młodzieżowe ośrodki wychowawcze</t>
  </si>
  <si>
    <t>85204</t>
  </si>
  <si>
    <t>Szkoły podstawowe specjalne</t>
  </si>
  <si>
    <t>92105</t>
  </si>
  <si>
    <t>Pozostałe zadania w zakresie kultury</t>
  </si>
  <si>
    <t>92605</t>
  </si>
  <si>
    <t>Zadania w zakresie kultury fizycznej i sportu</t>
  </si>
  <si>
    <t>75495</t>
  </si>
  <si>
    <t>0920</t>
  </si>
  <si>
    <t>Ogółem:</t>
  </si>
  <si>
    <t>Pomoc społeczna                                          -  Placówki opiekuńczo - wychowawcze</t>
  </si>
  <si>
    <t>Pomoc społeczna                                          -  Powiatowe centra pomocy rodzinie</t>
  </si>
  <si>
    <t>Składki na ubezp.zdrowotne oraz świadcz.dla osób nieobjętych obowiązkiem ubezp.zdrowotnego</t>
  </si>
  <si>
    <t>Oświata i wychowanie                                     -  Licea ogólnokształcące</t>
  </si>
  <si>
    <t>Prace geodezyjno-urządzeniowe na potrzeby rolnictwa</t>
  </si>
  <si>
    <t>71012</t>
  </si>
  <si>
    <t>Działalność usługowa                       -Ośrodki dokumentacji geodezyjnej i kartograficznej</t>
  </si>
  <si>
    <t>Oświata i wychowanie                              -Szkoły podstawowe specjalne</t>
  </si>
  <si>
    <t>Oświata i wychowanie                           -Gimnazja specjalne</t>
  </si>
  <si>
    <t>Oświata i wychowanie                  -Licea profilowane</t>
  </si>
  <si>
    <t>Pomoc społeczna                         -Rodziny zastępcze</t>
  </si>
  <si>
    <t>Edukacyjna opieka wychowawcza                                          - Internaty i bursy szkolne</t>
  </si>
  <si>
    <t>Ośrodki dokumentacji geodezyjnej i kartograficznej</t>
  </si>
  <si>
    <t>4170</t>
  </si>
  <si>
    <t>Wynagrodzenia bezosobowe</t>
  </si>
  <si>
    <t>Załącznik nr 12</t>
  </si>
  <si>
    <t>85220</t>
  </si>
  <si>
    <t>Jednostki specjalistycznego poradnictwa, mieszkania chronione i ośrodki interwencji kryzysowej</t>
  </si>
  <si>
    <t>Załącznik nr 13</t>
  </si>
  <si>
    <t>Załącznik nr 14</t>
  </si>
  <si>
    <t>Dochody od osób prawnych, od osób fizycznych i od innych jednostek nieposiadających osobowości prawnej</t>
  </si>
  <si>
    <t>Udziały powiatów w podatkach stanowiących dochód budżetu państwa</t>
  </si>
  <si>
    <t>2310</t>
  </si>
  <si>
    <t>Dotacje celowe otrzymane z budżetu państwa na zadania bieżące z zakresu administracji rządowej oraz inne zadania zlecone ustawami realizowane przez powiat</t>
  </si>
  <si>
    <t>Dotacje celowe otrzymane z budżetu państwa na inwestycje i zakupy inwestycyjne z zakresu administracji rządowej oraz inne zadania zlecone ustawami realizowane przez powiat</t>
  </si>
  <si>
    <t>0420</t>
  </si>
  <si>
    <t>Wpływy z opłaty komunikacyjnej</t>
  </si>
  <si>
    <t>0010</t>
  </si>
  <si>
    <t>0020</t>
  </si>
  <si>
    <t>Podatek od osób fizycznych</t>
  </si>
  <si>
    <t>Podatek od osób prawnych</t>
  </si>
  <si>
    <t>Pozostałe dochody</t>
  </si>
  <si>
    <t>0970</t>
  </si>
  <si>
    <t>2110</t>
  </si>
  <si>
    <t>2130</t>
  </si>
  <si>
    <t>2320</t>
  </si>
  <si>
    <t>Dotacje celowe otrzymane z powiatu na zadania bieżące realizowane na podstawie porozumień (umów) między jednostkami samorządu terytorialnego</t>
  </si>
  <si>
    <t>Środki otrzymane od pozostałych jednostek zaliczanych do sektora finansów publicznych na realizację zadań bieżących jednostek zaliczanych do sektora finansów publicznych</t>
  </si>
  <si>
    <t>80121</t>
  </si>
  <si>
    <t>Licea ogólnokształcące specjalne</t>
  </si>
  <si>
    <t>80146</t>
  </si>
  <si>
    <t>Dokształcanie i doskonalenie nauczycieli</t>
  </si>
  <si>
    <t>85446</t>
  </si>
  <si>
    <t>85311</t>
  </si>
  <si>
    <t>Rehabilitacja zawodowa i społeczna osób niepełnosprawnych</t>
  </si>
  <si>
    <t>92601</t>
  </si>
  <si>
    <t>Obiekty sportowe</t>
  </si>
  <si>
    <t>Obsługa długu publicznego</t>
  </si>
  <si>
    <t xml:space="preserve">Pozostałe zadania                                       w zakresie polityki społecznej </t>
  </si>
  <si>
    <t>Kultura i ochrona dziedzictwa narodowego</t>
  </si>
  <si>
    <t>Załącznik nr 15</t>
  </si>
  <si>
    <t>0870</t>
  </si>
  <si>
    <t>Specjalny Ośrodek Wychowawczy prowadzony przez Zgromadzenie Sióstr Św. Józefa w Wierzbicach</t>
  </si>
  <si>
    <t>Powiatowy Zespół Szkół nr 1 w Krzyżowicach   Rozdz. 85410</t>
  </si>
  <si>
    <t>Wynagrodzenia osobowe pracowników</t>
  </si>
  <si>
    <t>Dodatkowe wynagrodzenie roczne</t>
  </si>
  <si>
    <t>4110 -4120</t>
  </si>
  <si>
    <t>Pochodne od wynagrodzeń</t>
  </si>
  <si>
    <t>Pozostałe wydatki</t>
  </si>
  <si>
    <t>Dotacje podmiotowe z budżetu dla niepublicznej jednostki oświaty</t>
  </si>
  <si>
    <t>Wydatki inwestycyjne jednostek budżetowych</t>
  </si>
  <si>
    <t>Wydatki na zakupy inwestycyjne jednostek budżetowych</t>
  </si>
  <si>
    <t>Stypendia dla uczniów</t>
  </si>
  <si>
    <t>Dotacje celowe przekazane dla powiatu na zadania bieżące realizowane na podstawie porozumień (umów) między jednostkami samorządu terytorialnego</t>
  </si>
  <si>
    <t xml:space="preserve">Pozostałe wydatki </t>
  </si>
  <si>
    <t>4010</t>
  </si>
  <si>
    <t>Wynagrodzenia osobowe</t>
  </si>
  <si>
    <t>4040</t>
  </si>
  <si>
    <t xml:space="preserve">Dodatkowe wynagrodzenie roczne </t>
  </si>
  <si>
    <t>4110 - 4120</t>
  </si>
  <si>
    <t>4010 - 4020</t>
  </si>
  <si>
    <t>4210 -4300</t>
  </si>
  <si>
    <t>Dotacja podmiotowa z budżetu dla jednostek niezaliczanych do sektora finansów publicznych</t>
  </si>
  <si>
    <t>Załącznik nr 9</t>
  </si>
  <si>
    <t>0770</t>
  </si>
  <si>
    <t xml:space="preserve">Oświata i wychowanie </t>
  </si>
  <si>
    <t xml:space="preserve">Transport i łączność </t>
  </si>
  <si>
    <t xml:space="preserve">Działalność usługowa                       </t>
  </si>
  <si>
    <t>75414</t>
  </si>
  <si>
    <t>Obrona cywilna</t>
  </si>
  <si>
    <r>
      <t xml:space="preserve">Dochody od osób prawnych, od osób fizycznych i od innych jednostek nie posiadających osobowości prawnej                                            Udziały powiatów w podatkach stanowiących dochód budżetu państwa - podatek doch.od osób </t>
    </r>
    <r>
      <rPr>
        <b/>
        <sz val="10"/>
        <rFont val="Arial CE"/>
        <family val="0"/>
      </rPr>
      <t>fizycznych</t>
    </r>
    <r>
      <rPr>
        <sz val="10"/>
        <rFont val="Arial CE"/>
        <family val="2"/>
      </rPr>
      <t xml:space="preserve">                                               </t>
    </r>
  </si>
  <si>
    <r>
      <t xml:space="preserve">Udziały powiatów w podatkach stanowiących dochód budżetu państwa -podatek doch.od osób </t>
    </r>
    <r>
      <rPr>
        <b/>
        <sz val="10"/>
        <rFont val="Arial CE"/>
        <family val="0"/>
      </rPr>
      <t>prawnych</t>
    </r>
  </si>
  <si>
    <t>Edukacyjna opieka wychowawcza                                       -  Poradnie psychologiczno - pedagogiczne, w tym poradnie specjalistyczne</t>
  </si>
  <si>
    <t xml:space="preserve">Administracja publiczna </t>
  </si>
  <si>
    <t>0490</t>
  </si>
  <si>
    <t>Wpływy z innych lokalnych opłat pobieranych przez jednostki samorządu terytorialnego na podstawie odrębnych ustaw</t>
  </si>
  <si>
    <t>2920</t>
  </si>
  <si>
    <t>Subwencje ogólne z budżetu państwa</t>
  </si>
  <si>
    <t>`</t>
  </si>
  <si>
    <t>0690 -0920</t>
  </si>
  <si>
    <t xml:space="preserve">Ośrodki dokumentacji geodezyjnej i kartograficznej </t>
  </si>
  <si>
    <t>Prace geodezyje i kartograficzne (nieinwestycyjne)</t>
  </si>
  <si>
    <t>Składki na ubezp. zdrowotne oraz świadcz.dla osób nieobjętych obowiązkiem ubezp. zdrowotnego</t>
  </si>
  <si>
    <t>75075</t>
  </si>
  <si>
    <t>Promocja jednostek samorządu terytorialnego</t>
  </si>
  <si>
    <t>4210-4700</t>
  </si>
  <si>
    <t>Dotacja celowa z budżetu na finansowanie lub dofinansowanie zadań zleconych do realizacji pozostałym jednostkom niezaliczanym do sektora finansów publicznych</t>
  </si>
  <si>
    <t>75421</t>
  </si>
  <si>
    <t>Zarządzanie kryzysowe</t>
  </si>
  <si>
    <t>Załącznik nr 17</t>
  </si>
  <si>
    <t xml:space="preserve">6050   </t>
  </si>
  <si>
    <t xml:space="preserve">4010 </t>
  </si>
  <si>
    <t>Rezerwa ogólna</t>
  </si>
  <si>
    <t>Rezerwa celowa</t>
  </si>
  <si>
    <t>Powiatowy Zespół Szkół nr 1 w Krzyżowicach                                       Rozdz. 80130</t>
  </si>
  <si>
    <t>0750-0970</t>
  </si>
  <si>
    <t>0580-2360</t>
  </si>
  <si>
    <t>0420-0920</t>
  </si>
  <si>
    <t>0690-0920</t>
  </si>
  <si>
    <t>0690-0970</t>
  </si>
  <si>
    <t>0680-0920</t>
  </si>
  <si>
    <t>0680-0970</t>
  </si>
  <si>
    <t>2710</t>
  </si>
  <si>
    <t>Wpływy z tytułu pomocy finansowej udzielanej między jednostkami samorządu terytorialnego na dofinansowanie własnych zadań bieżących</t>
  </si>
  <si>
    <t>Wpływy z tytułu odpłatnego nabycia prawa  własności oraz prawa użytkowania wieczystego niruchomości</t>
  </si>
  <si>
    <t>0470-0750   0920-0970</t>
  </si>
  <si>
    <t>Wpływy ze sprzedaży składników majątkowych</t>
  </si>
  <si>
    <t>2009</t>
  </si>
  <si>
    <t>0680 -  0920</t>
  </si>
  <si>
    <t>Dotacje celowe przekazane dla powiatu na inwestyce i zakupy inwestycyjne realizowane na podstawie porozumień (umów) między jednostkami samorządu terytorialnego</t>
  </si>
  <si>
    <t>630</t>
  </si>
  <si>
    <t>63003</t>
  </si>
  <si>
    <t>4210-4430</t>
  </si>
  <si>
    <t>Turystyka</t>
  </si>
  <si>
    <t>Zadania w zakresie upowszechniania turystyki</t>
  </si>
  <si>
    <t>4300 -4610</t>
  </si>
  <si>
    <t>4210-4300</t>
  </si>
  <si>
    <t>4110-4120</t>
  </si>
  <si>
    <t>Wydatki na zakupy inwestycyjne</t>
  </si>
  <si>
    <t>Dotacje celowe przekazane gminie na zadania bieżące realizowane na podstawie porozumień (umów) między jednostkami samorządu terytorialnego</t>
  </si>
  <si>
    <t>4010-4020</t>
  </si>
  <si>
    <t>Pozostałe zadania w zakresie polityko społecznej</t>
  </si>
  <si>
    <t>Ośrodki dokumentacji geodezyjnej i karytograficznej</t>
  </si>
  <si>
    <t>Admonistracja publiczna</t>
  </si>
  <si>
    <t>0750</t>
  </si>
  <si>
    <t>900</t>
  </si>
  <si>
    <t>90019</t>
  </si>
  <si>
    <t>Gospodarka komunalna i ochrona środowiska                 - Wpływy i wydatki związane z gromadzeniem środków z opłat i kar za korzystanie ze środowiska</t>
  </si>
  <si>
    <t>6207</t>
  </si>
  <si>
    <t xml:space="preserve">Dotacje celowe w ramach programów finansowanych z udziałem środków europejskich oraz środków, o których mowa z art..5 ust. 1 pkt 3 oraz ust. 3 pkt 5 i 6 ustawy, lub płatności w ramach budżetu środków europejskich. </t>
  </si>
  <si>
    <t>0690 -0830  0920 - 0970</t>
  </si>
  <si>
    <t>2007</t>
  </si>
  <si>
    <t>Gospodarka komunalna i ochrina środowiska</t>
  </si>
  <si>
    <t xml:space="preserve">Różne wydatki na rzecz osób fizycznych </t>
  </si>
  <si>
    <t>3020</t>
  </si>
  <si>
    <t>Wydatki osobowe niezaliczone do wynagrodzeń</t>
  </si>
  <si>
    <t>4210 - 4750</t>
  </si>
  <si>
    <t>Różne wydatki na rzecz osób fizycznych</t>
  </si>
  <si>
    <t>Zasądzone renty</t>
  </si>
  <si>
    <t>Dotacje celowe przekazane gminie na inwestycje i zakupy inwestycyjne realizowane na podstawie porozumień (umów) miedzy jednostkami samorządu terytorialnego</t>
  </si>
  <si>
    <t>-+</t>
  </si>
  <si>
    <t>4210 - 4300</t>
  </si>
  <si>
    <t>Odsetki od samorządowych papierów wartościowych lub zaciągniętych przez jednostkę samorządu terytorialnego kredytów i pożyczek</t>
  </si>
  <si>
    <t>Część równoważąca subwencji dla powiatów</t>
  </si>
  <si>
    <t xml:space="preserve">Wpłaty jednostek samorządu terytorialnego do budżetu państwa </t>
  </si>
  <si>
    <t>4210 -4440</t>
  </si>
  <si>
    <t>Świadczenia społeczne</t>
  </si>
  <si>
    <t>4017 - 4019</t>
  </si>
  <si>
    <t xml:space="preserve">4110-4120    </t>
  </si>
  <si>
    <t>4117-4119       4127-4129</t>
  </si>
  <si>
    <t>4177 -4179</t>
  </si>
  <si>
    <t>Gospodarka komunalna i ochrona środowiska</t>
  </si>
  <si>
    <t>90001</t>
  </si>
  <si>
    <t>Gospodarka ściekowa i ochrona wód</t>
  </si>
  <si>
    <t>4270 - 4390</t>
  </si>
  <si>
    <t>90002</t>
  </si>
  <si>
    <t>Gospodarka odpadami</t>
  </si>
  <si>
    <t>4300- 4390</t>
  </si>
  <si>
    <t>90004</t>
  </si>
  <si>
    <t>Utrzymanie zieleni w miastach i gminach</t>
  </si>
  <si>
    <t>90005</t>
  </si>
  <si>
    <t>Ochrona powietrza atmosferycznego i klimatu</t>
  </si>
  <si>
    <t>4300-4390</t>
  </si>
  <si>
    <t>90006</t>
  </si>
  <si>
    <t>Ochrona gleby  i wód podziemnych</t>
  </si>
  <si>
    <t>90008</t>
  </si>
  <si>
    <t>90007</t>
  </si>
  <si>
    <t>90095</t>
  </si>
  <si>
    <t>Zmniejszenie ha lasu i wibracji</t>
  </si>
  <si>
    <t>Ochrona różnorodności biologicznej i krajobrazu</t>
  </si>
  <si>
    <t>Dotaccje celowe przekazane gminie na inwestycje i zakupy inwestycyjne realizowane na podstawie porozumień (umów) między jednostkami samorządu terytorialnego</t>
  </si>
  <si>
    <t>Dział</t>
  </si>
  <si>
    <t xml:space="preserve">Plan </t>
  </si>
  <si>
    <t xml:space="preserve">4300 -4610   </t>
  </si>
  <si>
    <t>Zestawienie wykonania dochodów z zakresu zadań zleconych administracji rządowej                                                                                    za I półrocze 2011 roku</t>
  </si>
  <si>
    <t xml:space="preserve">Zestawienie wydatków z tytułu zadań zleconych administracji rządowej                                                                                              za I półrocze  2011 roku                                 </t>
  </si>
  <si>
    <t xml:space="preserve">Wynagrodzenie </t>
  </si>
  <si>
    <t>4210-4410</t>
  </si>
  <si>
    <t>Zestawienie wykonania dochodów za I półrocze 2011 roku</t>
  </si>
  <si>
    <t>0690 - 0970</t>
  </si>
  <si>
    <t>0580- 2980</t>
  </si>
  <si>
    <t>0570 - 0920</t>
  </si>
  <si>
    <t>0680 -0970</t>
  </si>
  <si>
    <t>0750 -  0970</t>
  </si>
  <si>
    <t>0830 - 0970</t>
  </si>
  <si>
    <t xml:space="preserve">Zestawienie wykonania dochodów majątkowych                                                                                                                                          za I półrocze  2011 roku </t>
  </si>
  <si>
    <t>Dotacje celowe otrzymane z budżetu państwa na realizację bieżących  zadań własnych powiatu</t>
  </si>
  <si>
    <t>Dotacje celowe otrzymane z budżetu państwa na realizację bieżących zadań własnych powiatu</t>
  </si>
  <si>
    <t>Zestawienie wykonania dochodów z tytułu bieżących zadań własnych                                                                                    za I półrocze 2011 roku</t>
  </si>
  <si>
    <t>Zestawienie wykonania dochodów z tytułu subwencji                                                                                    za I półrocze 2011 roku</t>
  </si>
  <si>
    <t>Zestawienie wykonania dochodów z tytułu dotacji celowych -pomocy finansowej otrzymanych z gmin                                                                                                                                           za I półrocze 2011 roku</t>
  </si>
  <si>
    <t>Zestawienie wykonania dochodów z tytułu dotacji celowych otrzymanych z powiatu                                                                                                                                         za I półrocze 2011 roku</t>
  </si>
  <si>
    <t>Zestawienie wykonania dochodów z tytułu dotacji celowych otrzymanych w ramach programów finansowanych z udziałem środków europejskich                                                                                                                                                    za I półrocze 2011 roku</t>
  </si>
  <si>
    <t>Zestawienie dochodów własnych  za I półrocze 2011 roku</t>
  </si>
  <si>
    <t>0680 - 0970</t>
  </si>
  <si>
    <t>0830 -0970</t>
  </si>
  <si>
    <t>0570-0920</t>
  </si>
  <si>
    <t>Załącznik nr 8</t>
  </si>
  <si>
    <t>4210 - 4700</t>
  </si>
  <si>
    <t>4140               4210 - 4700</t>
  </si>
  <si>
    <t xml:space="preserve"> 4210 -4700</t>
  </si>
  <si>
    <t xml:space="preserve"> 4140 -4160                      4210 - 4700</t>
  </si>
  <si>
    <t>4210 -4410</t>
  </si>
  <si>
    <t>4210-4360</t>
  </si>
  <si>
    <t xml:space="preserve"> 4210 -4440</t>
  </si>
  <si>
    <t xml:space="preserve"> 4210-4700           </t>
  </si>
  <si>
    <t>4210-4440</t>
  </si>
  <si>
    <t>4217-4309</t>
  </si>
  <si>
    <t>Składki na Fundusz Emerytur Pomostowych</t>
  </si>
  <si>
    <t>Dotacja celowa z budżetu samorządu terytorialnego, udzielone w trybieart. 221 ustawy, na finansowanie lub dofinansowanie a=zadań zleconych do realizacji organizacjom prowadzacym działalność pożytku publicznego.</t>
  </si>
  <si>
    <t>Zestawienie wykonania wydatków za I półrocze 2011 roku</t>
  </si>
  <si>
    <t>Zestawienie wydatków                                                                                                                                        w dziale 900 - Gospodarka komunalna i ochrona środowiska                                                                                            za I półrocze 2011 roku</t>
  </si>
  <si>
    <t xml:space="preserve">Zestawienie wydatków                                                                                                                                                                             w dziale 852 - Pomoc społeczna                                                                                                                                                                                                                                            w dziale 853 - Pozostałe zadania w zakresie polityki społecznej                                                                                                 za I półrocze  2011 roku                                                         </t>
  </si>
  <si>
    <t xml:space="preserve">Zestawienie wydatków  w dziale 801 - Oświata i wychowanie                                                                                                                                                                                                                                            w dziale 854 - Edukacyjna opieka wychowawcza                                                                                                                                                                  za I półrocze 2011 roku                                                          </t>
  </si>
  <si>
    <t xml:space="preserve">Zestawienie wydatków w dziale 750                                                                                                                                            Administracja publiczna za I półrocze 2011 roku                                                           </t>
  </si>
  <si>
    <t>Załącznik nr 10</t>
  </si>
  <si>
    <t>Załącznik nr 16</t>
  </si>
  <si>
    <t xml:space="preserve">                                        Załącznik nr 18</t>
  </si>
  <si>
    <t>Dochody</t>
  </si>
  <si>
    <t>Zestawienie  dochodów i wydatków rachunku dochodów                samorządowych jednostek oświatowych                                                                                                                                                                                                       za I półrocze 2011 roku</t>
  </si>
  <si>
    <t xml:space="preserve">§ </t>
  </si>
  <si>
    <t>Wyszczególnienie</t>
  </si>
  <si>
    <t>1. Dotacje dla jednostek sektora finansów publicznych, w tym:</t>
  </si>
  <si>
    <t>1.1. Dotacje celowe</t>
  </si>
  <si>
    <t>Dotacje celowe dla gmin - zimowe utrzymanie dróg i zieleni przydrożnej</t>
  </si>
  <si>
    <t>Dotacja celowa dla gmin - dotyczy zrealizowanego w 2010 r. projektu realizowanego w 2010 r. projektu pn. "Rozbudowa infrastruktury teleinformatycznej na obszarze Powiaty Wrocławskiego i 7 gmin oraz wprowadzenie i zwiększenie dostępności elektronicznych usług dla mieszkańców i podmiotów gospodarczych regionu powiatu i gmin: Czernica, Jordanów Śl., Kąty Wrocławskie, Kobierzyce, Mietków, Sobótka, Żórawina"</t>
  </si>
  <si>
    <t>3.</t>
  </si>
  <si>
    <t>Dotacja celowa dla powiatu (Miasto Wrocław)</t>
  </si>
  <si>
    <t>4.</t>
  </si>
  <si>
    <t>Dotacja celowa dla powiatu - pobyt dzieci w placówkach opiekuńczo - wychowawczych</t>
  </si>
  <si>
    <t>5.</t>
  </si>
  <si>
    <t>Dotacja celowa dla powiatu - pobyt dzieci w rodzinach zastępczych</t>
  </si>
  <si>
    <t>6.</t>
  </si>
  <si>
    <t>Dotacja celowa dla powiatu - WTZ</t>
  </si>
  <si>
    <t>7.</t>
  </si>
  <si>
    <t>Dotacja celowa dla powiatu - (Miasto Wrocław)</t>
  </si>
  <si>
    <t>8.</t>
  </si>
  <si>
    <t>2. Dotacje dla jednostek spoza sektora finansów publicznych, w tym:</t>
  </si>
  <si>
    <t>2.1. Dotacje podmiotowe</t>
  </si>
  <si>
    <t>Niepubliczny Ośrodek Szkolno - Wychowawczy przy Zakładzie Opiekuńczo - Leczniczym dla Dzieci prowadzonym przez Zgromadzenie Sióstr Maryi Niepokalanej w Jaszkotlu</t>
  </si>
  <si>
    <t>Warsztaty Terapii Zajęciowej w Małkowicach - Caritas Diecezji Wrocławskiej</t>
  </si>
  <si>
    <t>2.2. Dotacje celowe</t>
  </si>
  <si>
    <t>Wielofunkcyjna Placówka Opiekuńczo - Wychowawcza im. Św. Mikołaja w Kątach Wrocławskich wraz z filią</t>
  </si>
  <si>
    <t>Wielofunkcyjna Placówka Opiekuńczo - Wychowawcza im. Św. Mikołaja w Kątach Wrocławskich</t>
  </si>
  <si>
    <t>Dotacje celowe udzielane zgodnie z przepisami ustawy o działalności pożytku publicznego i o wolontariacie, na realizację zadań publicznych w zakresie  kultury i sztuki</t>
  </si>
  <si>
    <t>Dotacje celowe udzielane zgodnie z przepisami ustawy o działalności pożytku publicznego i o wolontariacie, na realizację zadań publicznych w zakresie  sportu</t>
  </si>
  <si>
    <t>Zestawienia z wykonania   Dotacje udzielanych z budżetu  Powiatu za I pół. 2011 roku</t>
  </si>
  <si>
    <t>Zestawienie wydatków majątkowych  za I półrocze 2011 roku</t>
  </si>
  <si>
    <t>0470-0970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</si>
</sst>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_-* #,##0.0\ _z_ł_-;\-* #,##0.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\ _z_ł_-;_-@_-"/>
    <numFmt numFmtId="172" formatCode="_-* #,##0.00\ _z_ł_-;\-* #,##0.00\ _z_ł_-;_-* &quot;-&quot;\ _z_ł_-;_-@_-"/>
    <numFmt numFmtId="173" formatCode="_-* #,##0\ _z_ł_-;\-* #,##0\ _z_ł_-;_-* &quot;-&quot;??\ _z_ł_-;_-@_-"/>
    <numFmt numFmtId="174" formatCode="0.0%"/>
    <numFmt numFmtId="175" formatCode="0.000%"/>
    <numFmt numFmtId="176" formatCode="_-* #,##0.00000\ _z_ł_-;\-* #,##0.00000\ _z_ł_-;_-* &quot;-&quot;??\ _z_ł_-;_-@_-"/>
    <numFmt numFmtId="177" formatCode="[$-415]d\ mmmm\ yyyy"/>
    <numFmt numFmtId="178" formatCode="#,##0_ ;\-#,##0\ 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36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41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1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49" fontId="3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43" fontId="2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3" fontId="2" fillId="0" borderId="13" xfId="0" applyNumberFormat="1" applyFont="1" applyBorder="1" applyAlignment="1">
      <alignment horizontal="center" vertical="center"/>
    </xf>
    <xf numFmtId="43" fontId="3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41" fontId="3" fillId="0" borderId="15" xfId="0" applyNumberFormat="1" applyFont="1" applyBorder="1" applyAlignment="1">
      <alignment vertical="center"/>
    </xf>
    <xf numFmtId="43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 wrapText="1"/>
    </xf>
    <xf numFmtId="41" fontId="5" fillId="0" borderId="14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41" fontId="2" fillId="0" borderId="17" xfId="0" applyNumberFormat="1" applyFont="1" applyBorder="1" applyAlignment="1">
      <alignment vertical="center"/>
    </xf>
    <xf numFmtId="43" fontId="2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43" fontId="2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1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43" fontId="2" fillId="0" borderId="13" xfId="0" applyNumberFormat="1" applyFont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43" fontId="2" fillId="24" borderId="14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49" fontId="3" fillId="24" borderId="13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vertical="center" wrapText="1"/>
    </xf>
    <xf numFmtId="41" fontId="3" fillId="24" borderId="13" xfId="0" applyNumberFormat="1" applyFont="1" applyFill="1" applyBorder="1" applyAlignment="1">
      <alignment vertical="center"/>
    </xf>
    <xf numFmtId="49" fontId="2" fillId="24" borderId="13" xfId="0" applyNumberFormat="1" applyFont="1" applyFill="1" applyBorder="1" applyAlignment="1">
      <alignment vertical="center"/>
    </xf>
    <xf numFmtId="49" fontId="2" fillId="24" borderId="13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 wrapText="1"/>
    </xf>
    <xf numFmtId="41" fontId="2" fillId="24" borderId="13" xfId="0" applyNumberFormat="1" applyFont="1" applyFill="1" applyBorder="1" applyAlignment="1">
      <alignment vertical="center"/>
    </xf>
    <xf numFmtId="43" fontId="2" fillId="24" borderId="14" xfId="0" applyNumberFormat="1" applyFont="1" applyFill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vertical="center"/>
    </xf>
    <xf numFmtId="41" fontId="2" fillId="24" borderId="13" xfId="0" applyNumberFormat="1" applyFont="1" applyFill="1" applyBorder="1" applyAlignment="1">
      <alignment vertical="center"/>
    </xf>
    <xf numFmtId="0" fontId="2" fillId="24" borderId="13" xfId="0" applyFont="1" applyFill="1" applyBorder="1" applyAlignment="1">
      <alignment vertical="center" wrapText="1"/>
    </xf>
    <xf numFmtId="49" fontId="2" fillId="24" borderId="15" xfId="0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vertical="center" wrapText="1"/>
    </xf>
    <xf numFmtId="49" fontId="3" fillId="24" borderId="15" xfId="0" applyNumberFormat="1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vertical="center" wrapText="1"/>
    </xf>
    <xf numFmtId="49" fontId="2" fillId="24" borderId="15" xfId="0" applyNumberFormat="1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vertical="center" wrapText="1"/>
    </xf>
    <xf numFmtId="41" fontId="3" fillId="24" borderId="15" xfId="0" applyNumberFormat="1" applyFont="1" applyFill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1" fontId="4" fillId="0" borderId="1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1" fontId="4" fillId="0" borderId="13" xfId="0" applyNumberFormat="1" applyFont="1" applyBorder="1" applyAlignment="1">
      <alignment vertical="center"/>
    </xf>
    <xf numFmtId="43" fontId="2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1" fontId="2" fillId="0" borderId="21" xfId="0" applyNumberFormat="1" applyFont="1" applyBorder="1" applyAlignment="1">
      <alignment vertical="center"/>
    </xf>
    <xf numFmtId="43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49" fontId="2" fillId="24" borderId="14" xfId="0" applyNumberFormat="1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vertical="center" wrapText="1"/>
    </xf>
    <xf numFmtId="41" fontId="3" fillId="24" borderId="14" xfId="0" applyNumberFormat="1" applyFont="1" applyFill="1" applyBorder="1" applyAlignment="1">
      <alignment vertical="center"/>
    </xf>
    <xf numFmtId="43" fontId="3" fillId="24" borderId="14" xfId="0" applyNumberFormat="1" applyFont="1" applyFill="1" applyBorder="1" applyAlignment="1">
      <alignment horizontal="center" vertical="center"/>
    </xf>
    <xf numFmtId="49" fontId="3" fillId="24" borderId="13" xfId="0" applyNumberFormat="1" applyFont="1" applyFill="1" applyBorder="1" applyAlignment="1">
      <alignment vertical="center"/>
    </xf>
    <xf numFmtId="49" fontId="2" fillId="24" borderId="13" xfId="0" applyNumberFormat="1" applyFont="1" applyFill="1" applyBorder="1" applyAlignment="1">
      <alignment vertical="center"/>
    </xf>
    <xf numFmtId="41" fontId="2" fillId="24" borderId="15" xfId="0" applyNumberFormat="1" applyFont="1" applyFill="1" applyBorder="1" applyAlignment="1">
      <alignment vertical="center"/>
    </xf>
    <xf numFmtId="43" fontId="3" fillId="24" borderId="13" xfId="0" applyNumberFormat="1" applyFont="1" applyFill="1" applyBorder="1" applyAlignment="1">
      <alignment horizontal="center" vertical="center"/>
    </xf>
    <xf numFmtId="43" fontId="2" fillId="24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41" fontId="4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41" fontId="5" fillId="0" borderId="13" xfId="0" applyNumberFormat="1" applyFont="1" applyBorder="1" applyAlignment="1">
      <alignment vertic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4" xfId="0" applyFont="1" applyFill="1" applyBorder="1" applyAlignment="1">
      <alignment/>
    </xf>
    <xf numFmtId="41" fontId="2" fillId="24" borderId="14" xfId="0" applyNumberFormat="1" applyFont="1" applyFill="1" applyBorder="1" applyAlignment="1">
      <alignment/>
    </xf>
    <xf numFmtId="43" fontId="2" fillId="24" borderId="14" xfId="0" applyNumberFormat="1" applyFont="1" applyFill="1" applyBorder="1" applyAlignment="1">
      <alignment horizontal="center"/>
    </xf>
    <xf numFmtId="43" fontId="2" fillId="24" borderId="13" xfId="0" applyNumberFormat="1" applyFont="1" applyFill="1" applyBorder="1" applyAlignment="1">
      <alignment horizontal="center"/>
    </xf>
    <xf numFmtId="0" fontId="3" fillId="24" borderId="13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 wrapText="1"/>
    </xf>
    <xf numFmtId="0" fontId="6" fillId="24" borderId="13" xfId="0" applyFont="1" applyFill="1" applyBorder="1" applyAlignment="1">
      <alignment vertical="center" wrapText="1"/>
    </xf>
    <xf numFmtId="0" fontId="3" fillId="24" borderId="13" xfId="0" applyFont="1" applyFill="1" applyBorder="1" applyAlignment="1">
      <alignment vertical="center" wrapText="1"/>
    </xf>
    <xf numFmtId="49" fontId="3" fillId="24" borderId="13" xfId="0" applyNumberFormat="1" applyFont="1" applyFill="1" applyBorder="1" applyAlignment="1">
      <alignment horizontal="center" vertical="center"/>
    </xf>
    <xf numFmtId="41" fontId="3" fillId="24" borderId="13" xfId="0" applyNumberFormat="1" applyFont="1" applyFill="1" applyBorder="1" applyAlignment="1">
      <alignment vertical="center"/>
    </xf>
    <xf numFmtId="43" fontId="3" fillId="24" borderId="13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vertical="center" wrapText="1"/>
    </xf>
    <xf numFmtId="41" fontId="3" fillId="24" borderId="15" xfId="0" applyNumberFormat="1" applyFont="1" applyFill="1" applyBorder="1" applyAlignment="1">
      <alignment vertical="center"/>
    </xf>
    <xf numFmtId="43" fontId="3" fillId="24" borderId="14" xfId="0" applyNumberFormat="1" applyFont="1" applyFill="1" applyBorder="1" applyAlignment="1">
      <alignment horizontal="center"/>
    </xf>
    <xf numFmtId="43" fontId="2" fillId="24" borderId="22" xfId="0" applyNumberFormat="1" applyFont="1" applyFill="1" applyBorder="1" applyAlignment="1">
      <alignment horizontal="center"/>
    </xf>
    <xf numFmtId="41" fontId="2" fillId="24" borderId="11" xfId="0" applyNumberFormat="1" applyFont="1" applyFill="1" applyBorder="1" applyAlignment="1">
      <alignment vertical="center"/>
    </xf>
    <xf numFmtId="43" fontId="2" fillId="24" borderId="12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3" fontId="3" fillId="24" borderId="13" xfId="42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/>
    </xf>
    <xf numFmtId="43" fontId="2" fillId="24" borderId="23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24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24" borderId="26" xfId="0" applyFont="1" applyFill="1" applyBorder="1" applyAlignment="1">
      <alignment/>
    </xf>
    <xf numFmtId="0" fontId="3" fillId="24" borderId="27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49" fontId="1" fillId="24" borderId="13" xfId="0" applyNumberFormat="1" applyFont="1" applyFill="1" applyBorder="1" applyAlignment="1">
      <alignment horizontal="center" vertical="center"/>
    </xf>
    <xf numFmtId="43" fontId="2" fillId="24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center" wrapText="1"/>
    </xf>
    <xf numFmtId="0" fontId="2" fillId="24" borderId="23" xfId="0" applyFont="1" applyFill="1" applyBorder="1" applyAlignment="1">
      <alignment horizontal="center"/>
    </xf>
    <xf numFmtId="0" fontId="2" fillId="24" borderId="28" xfId="0" applyFont="1" applyFill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1" fontId="5" fillId="0" borderId="29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4" fillId="0" borderId="30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2" fillId="0" borderId="23" xfId="0" applyFont="1" applyBorder="1" applyAlignment="1">
      <alignment horizontal="center"/>
    </xf>
    <xf numFmtId="41" fontId="4" fillId="0" borderId="29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1" fontId="4" fillId="24" borderId="13" xfId="0" applyNumberFormat="1" applyFont="1" applyFill="1" applyBorder="1" applyAlignment="1">
      <alignment vertical="center"/>
    </xf>
    <xf numFmtId="0" fontId="6" fillId="24" borderId="13" xfId="0" applyFont="1" applyFill="1" applyBorder="1" applyAlignment="1">
      <alignment vertical="center" wrapText="1"/>
    </xf>
    <xf numFmtId="2" fontId="2" fillId="0" borderId="14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41" fontId="2" fillId="0" borderId="13" xfId="0" applyNumberFormat="1" applyFont="1" applyBorder="1" applyAlignment="1">
      <alignment horizontal="left" vertical="center" wrapText="1"/>
    </xf>
    <xf numFmtId="41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1" fontId="4" fillId="0" borderId="17" xfId="0" applyNumberFormat="1" applyFont="1" applyBorder="1" applyAlignment="1">
      <alignment vertical="center"/>
    </xf>
    <xf numFmtId="41" fontId="4" fillId="0" borderId="32" xfId="0" applyNumberFormat="1" applyFont="1" applyBorder="1" applyAlignment="1">
      <alignment vertical="center"/>
    </xf>
    <xf numFmtId="43" fontId="2" fillId="0" borderId="3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24" borderId="0" xfId="0" applyNumberFormat="1" applyFont="1" applyFill="1" applyBorder="1" applyAlignment="1">
      <alignment/>
    </xf>
    <xf numFmtId="0" fontId="1" fillId="24" borderId="1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43" fontId="2" fillId="24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2" fillId="24" borderId="23" xfId="0" applyFont="1" applyFill="1" applyBorder="1" applyAlignment="1">
      <alignment horizontal="center" vertical="center"/>
    </xf>
    <xf numFmtId="41" fontId="2" fillId="24" borderId="14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left" vertical="center"/>
    </xf>
    <xf numFmtId="0" fontId="6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24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41" fontId="15" fillId="0" borderId="13" xfId="0" applyNumberFormat="1" applyFont="1" applyBorder="1" applyAlignment="1">
      <alignment horizontal="right" vertical="center"/>
    </xf>
    <xf numFmtId="41" fontId="15" fillId="0" borderId="13" xfId="0" applyNumberFormat="1" applyFont="1" applyBorder="1" applyAlignment="1">
      <alignment vertical="center"/>
    </xf>
    <xf numFmtId="41" fontId="11" fillId="0" borderId="13" xfId="0" applyNumberFormat="1" applyFont="1" applyBorder="1" applyAlignment="1">
      <alignment horizontal="right" vertical="center"/>
    </xf>
    <xf numFmtId="178" fontId="2" fillId="0" borderId="13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1" fillId="24" borderId="36" xfId="0" applyFont="1" applyFill="1" applyBorder="1" applyAlignment="1">
      <alignment vertical="center" wrapText="1"/>
    </xf>
    <xf numFmtId="0" fontId="1" fillId="24" borderId="34" xfId="0" applyFont="1" applyFill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24" borderId="28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3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3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vertical="center" wrapText="1"/>
    </xf>
    <xf numFmtId="0" fontId="2" fillId="24" borderId="34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 horizontal="center" vertical="top" wrapText="1"/>
    </xf>
    <xf numFmtId="49" fontId="2" fillId="24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24"/>
  <sheetViews>
    <sheetView zoomScalePageLayoutView="0" workbookViewId="0" topLeftCell="A1">
      <pane xSplit="7" ySplit="3" topLeftCell="H19" activePane="bottomRight" state="frozen"/>
      <selection pane="topLeft" activeCell="A1" sqref="A1"/>
      <selection pane="topRight" activeCell="H1" sqref="H1"/>
      <selection pane="bottomLeft" activeCell="A4" sqref="A4"/>
      <selection pane="bottomRight" activeCell="E23" sqref="E23:F23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18" t="s">
        <v>0</v>
      </c>
      <c r="G1" s="319"/>
    </row>
    <row r="2" spans="1:7" ht="94.5" customHeight="1" thickBot="1">
      <c r="A2" s="317" t="s">
        <v>328</v>
      </c>
      <c r="B2" s="317"/>
      <c r="C2" s="317"/>
      <c r="D2" s="317"/>
      <c r="E2" s="317"/>
      <c r="F2" s="317"/>
      <c r="G2" s="317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15.75">
      <c r="A4" s="9" t="s">
        <v>8</v>
      </c>
      <c r="B4" s="9"/>
      <c r="C4" s="10"/>
      <c r="D4" s="11" t="s">
        <v>10</v>
      </c>
      <c r="E4" s="12">
        <f>E5</f>
        <v>10000</v>
      </c>
      <c r="F4" s="12">
        <f>F5</f>
        <v>4999</v>
      </c>
      <c r="G4" s="21">
        <f>F4/E4%</f>
        <v>49.99</v>
      </c>
    </row>
    <row r="5" spans="1:7" ht="45">
      <c r="A5" s="6"/>
      <c r="B5" s="14" t="s">
        <v>9</v>
      </c>
      <c r="C5" s="6">
        <v>2110</v>
      </c>
      <c r="D5" s="5" t="s">
        <v>148</v>
      </c>
      <c r="E5" s="7">
        <v>10000</v>
      </c>
      <c r="F5" s="7">
        <v>4999</v>
      </c>
      <c r="G5" s="6"/>
    </row>
    <row r="6" spans="1:7" s="13" customFormat="1" ht="31.5">
      <c r="A6" s="15" t="s">
        <v>11</v>
      </c>
      <c r="B6" s="15"/>
      <c r="C6" s="20"/>
      <c r="D6" s="19" t="s">
        <v>13</v>
      </c>
      <c r="E6" s="18">
        <f>E7</f>
        <v>160000</v>
      </c>
      <c r="F6" s="18">
        <f>F7</f>
        <v>155000</v>
      </c>
      <c r="G6" s="23">
        <f>F6/E6%</f>
        <v>96.875</v>
      </c>
    </row>
    <row r="7" spans="1:7" ht="30">
      <c r="A7" s="16"/>
      <c r="B7" s="14" t="s">
        <v>12</v>
      </c>
      <c r="C7" s="6">
        <v>2110</v>
      </c>
      <c r="D7" s="5" t="s">
        <v>14</v>
      </c>
      <c r="E7" s="7">
        <v>160000</v>
      </c>
      <c r="F7" s="7">
        <v>155000</v>
      </c>
      <c r="G7" s="24"/>
    </row>
    <row r="8" spans="1:7" s="13" customFormat="1" ht="15.75">
      <c r="A8" s="25" t="s">
        <v>15</v>
      </c>
      <c r="B8" s="25"/>
      <c r="C8" s="20"/>
      <c r="D8" s="17" t="s">
        <v>16</v>
      </c>
      <c r="E8" s="18">
        <f>E10+E11+E12+E9+E13</f>
        <v>679965</v>
      </c>
      <c r="F8" s="18">
        <f>F10+F11+F12+F9+F13</f>
        <v>357965</v>
      </c>
      <c r="G8" s="23">
        <f>F8/E8%</f>
        <v>52.64462141433751</v>
      </c>
    </row>
    <row r="9" spans="1:7" s="13" customFormat="1" ht="45">
      <c r="A9" s="14"/>
      <c r="B9" s="14" t="s">
        <v>149</v>
      </c>
      <c r="C9" s="6">
        <v>2110</v>
      </c>
      <c r="D9" s="5" t="s">
        <v>156</v>
      </c>
      <c r="E9" s="7">
        <v>220000</v>
      </c>
      <c r="F9" s="7">
        <v>109600</v>
      </c>
      <c r="G9" s="24"/>
    </row>
    <row r="10" spans="1:7" ht="45">
      <c r="A10" s="14"/>
      <c r="B10" s="14" t="s">
        <v>17</v>
      </c>
      <c r="C10" s="6">
        <v>2110</v>
      </c>
      <c r="D10" s="5" t="s">
        <v>18</v>
      </c>
      <c r="E10" s="7">
        <v>75000</v>
      </c>
      <c r="F10" s="7">
        <v>37496</v>
      </c>
      <c r="G10" s="24"/>
    </row>
    <row r="11" spans="1:7" ht="15">
      <c r="A11" s="14"/>
      <c r="B11" s="14" t="s">
        <v>21</v>
      </c>
      <c r="C11" s="6">
        <v>2110</v>
      </c>
      <c r="D11" s="323" t="s">
        <v>22</v>
      </c>
      <c r="E11" s="7">
        <v>384965</v>
      </c>
      <c r="F11" s="7">
        <v>210869</v>
      </c>
      <c r="G11" s="24"/>
    </row>
    <row r="12" spans="1:7" ht="15" customHeight="1" hidden="1">
      <c r="A12" s="14"/>
      <c r="B12" s="14"/>
      <c r="C12" s="6"/>
      <c r="D12" s="324"/>
      <c r="E12" s="7"/>
      <c r="F12" s="7"/>
      <c r="G12" s="24"/>
    </row>
    <row r="13" spans="1:7" ht="15" hidden="1">
      <c r="A13" s="14"/>
      <c r="B13" s="14"/>
      <c r="C13" s="6"/>
      <c r="D13" s="325"/>
      <c r="E13" s="7"/>
      <c r="F13" s="7"/>
      <c r="G13" s="24"/>
    </row>
    <row r="14" spans="1:7" s="13" customFormat="1" ht="31.5">
      <c r="A14" s="25" t="s">
        <v>23</v>
      </c>
      <c r="B14" s="25"/>
      <c r="C14" s="20"/>
      <c r="D14" s="19" t="s">
        <v>24</v>
      </c>
      <c r="E14" s="18">
        <f>E15+E16</f>
        <v>259876</v>
      </c>
      <c r="F14" s="18">
        <f>F15+F16</f>
        <v>160000</v>
      </c>
      <c r="G14" s="23">
        <f>F14/E14%</f>
        <v>61.56782465483538</v>
      </c>
    </row>
    <row r="15" spans="1:7" ht="15">
      <c r="A15" s="14"/>
      <c r="B15" s="14" t="s">
        <v>25</v>
      </c>
      <c r="C15" s="6">
        <v>2110</v>
      </c>
      <c r="D15" s="8" t="s">
        <v>87</v>
      </c>
      <c r="E15" s="7">
        <v>216876</v>
      </c>
      <c r="F15" s="7">
        <v>117000</v>
      </c>
      <c r="G15" s="24"/>
    </row>
    <row r="16" spans="1:7" ht="15">
      <c r="A16" s="14"/>
      <c r="B16" s="14" t="s">
        <v>27</v>
      </c>
      <c r="C16" s="6">
        <v>2110</v>
      </c>
      <c r="D16" s="8" t="s">
        <v>28</v>
      </c>
      <c r="E16" s="7">
        <v>43000</v>
      </c>
      <c r="F16" s="7">
        <v>43000</v>
      </c>
      <c r="G16" s="24"/>
    </row>
    <row r="17" spans="1:7" ht="15.75">
      <c r="A17" s="25" t="s">
        <v>115</v>
      </c>
      <c r="B17" s="25"/>
      <c r="C17" s="20"/>
      <c r="D17" s="17" t="s">
        <v>116</v>
      </c>
      <c r="E17" s="18">
        <f>E18</f>
        <v>1000</v>
      </c>
      <c r="F17" s="18">
        <f>F18</f>
        <v>1000</v>
      </c>
      <c r="G17" s="23">
        <f>F17/E17%</f>
        <v>100</v>
      </c>
    </row>
    <row r="18" spans="1:7" ht="32.25" customHeight="1">
      <c r="A18" s="14"/>
      <c r="B18" s="14" t="s">
        <v>117</v>
      </c>
      <c r="C18" s="6">
        <v>2110</v>
      </c>
      <c r="D18" s="5" t="s">
        <v>118</v>
      </c>
      <c r="E18" s="7">
        <v>1000</v>
      </c>
      <c r="F18" s="7">
        <v>1000</v>
      </c>
      <c r="G18" s="24"/>
    </row>
    <row r="19" spans="1:7" ht="48.75" customHeight="1">
      <c r="A19" s="25" t="s">
        <v>119</v>
      </c>
      <c r="B19" s="25"/>
      <c r="C19" s="20"/>
      <c r="D19" s="19" t="s">
        <v>120</v>
      </c>
      <c r="E19" s="18">
        <f>E20</f>
        <v>3000</v>
      </c>
      <c r="F19" s="18">
        <f>F20</f>
        <v>3000</v>
      </c>
      <c r="G19" s="23">
        <f>F19/E19%</f>
        <v>100</v>
      </c>
    </row>
    <row r="20" spans="1:7" ht="24.75" customHeight="1">
      <c r="A20" s="14"/>
      <c r="B20" s="14" t="s">
        <v>222</v>
      </c>
      <c r="C20" s="6">
        <v>2110</v>
      </c>
      <c r="D20" s="5" t="s">
        <v>223</v>
      </c>
      <c r="E20" s="7">
        <v>3000</v>
      </c>
      <c r="F20" s="7">
        <v>3000</v>
      </c>
      <c r="G20" s="24"/>
    </row>
    <row r="21" spans="1:7" s="13" customFormat="1" ht="15.75">
      <c r="A21" s="25" t="s">
        <v>29</v>
      </c>
      <c r="B21" s="25"/>
      <c r="C21" s="20"/>
      <c r="D21" s="17" t="s">
        <v>30</v>
      </c>
      <c r="E21" s="18">
        <f>E22</f>
        <v>10390961</v>
      </c>
      <c r="F21" s="18">
        <f>F22</f>
        <v>5239668</v>
      </c>
      <c r="G21" s="23">
        <f>F21/E21%</f>
        <v>50.42524940667182</v>
      </c>
    </row>
    <row r="22" spans="1:7" ht="90.75" thickBot="1">
      <c r="A22" s="14"/>
      <c r="B22" s="14" t="s">
        <v>31</v>
      </c>
      <c r="C22" s="6">
        <v>2110</v>
      </c>
      <c r="D22" s="5" t="s">
        <v>146</v>
      </c>
      <c r="E22" s="7">
        <v>10390961</v>
      </c>
      <c r="F22" s="7">
        <v>5239668</v>
      </c>
      <c r="G22" s="24"/>
    </row>
    <row r="23" spans="1:7" s="13" customFormat="1" ht="26.25" customHeight="1" thickBot="1">
      <c r="A23" s="320" t="s">
        <v>39</v>
      </c>
      <c r="B23" s="321"/>
      <c r="C23" s="321"/>
      <c r="D23" s="322"/>
      <c r="E23" s="36">
        <f>E4+E6+E8+E14+E17+E19+E21</f>
        <v>11504802</v>
      </c>
      <c r="F23" s="36">
        <f>F4+F6+F8+F14+F17+F19+F21</f>
        <v>5921632</v>
      </c>
      <c r="G23" s="37">
        <f>F23/E23%</f>
        <v>51.47095969144014</v>
      </c>
    </row>
    <row r="24" spans="1:7" ht="15">
      <c r="A24" s="31"/>
      <c r="B24" s="31"/>
      <c r="C24" s="32"/>
      <c r="D24" s="33"/>
      <c r="E24" s="34"/>
      <c r="F24" s="34"/>
      <c r="G24" s="35"/>
    </row>
  </sheetData>
  <sheetProtection/>
  <mergeCells count="4">
    <mergeCell ref="A2:G2"/>
    <mergeCell ref="F1:G1"/>
    <mergeCell ref="A23:D23"/>
    <mergeCell ref="D11:D13"/>
  </mergeCells>
  <printOptions/>
  <pageMargins left="0.75" right="0.75" top="1" bottom="1" header="0.5" footer="0.5"/>
  <pageSetup horizontalDpi="600" verticalDpi="600" orientation="portrait" paperSize="9" scale="83" r:id="rId1"/>
  <rowBreaks count="2" manualBreakCount="2">
    <brk id="23" max="6" man="1"/>
    <brk id="2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H31"/>
  <sheetViews>
    <sheetView zoomScalePageLayoutView="0" workbookViewId="0" topLeftCell="A13">
      <selection activeCell="E13" sqref="E13"/>
    </sheetView>
  </sheetViews>
  <sheetFormatPr defaultColWidth="9.00390625" defaultRowHeight="12.75"/>
  <cols>
    <col min="1" max="1" width="6.75390625" style="1" customWidth="1"/>
    <col min="2" max="2" width="10.125" style="1" customWidth="1"/>
    <col min="3" max="3" width="11.875" style="1" customWidth="1"/>
    <col min="4" max="4" width="38.87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23.25" customHeight="1">
      <c r="F1" s="315" t="s">
        <v>369</v>
      </c>
      <c r="G1" s="316"/>
    </row>
    <row r="2" spans="1:8" ht="71.25" customHeight="1" thickBot="1">
      <c r="A2" s="317" t="s">
        <v>368</v>
      </c>
      <c r="B2" s="317"/>
      <c r="C2" s="317"/>
      <c r="D2" s="317"/>
      <c r="E2" s="317"/>
      <c r="F2" s="317"/>
      <c r="G2" s="317"/>
      <c r="H2" s="49"/>
    </row>
    <row r="3" spans="1:8" s="104" customFormat="1" ht="22.5" customHeight="1" thickBot="1">
      <c r="A3" s="221" t="s">
        <v>1</v>
      </c>
      <c r="B3" s="105" t="s">
        <v>2</v>
      </c>
      <c r="C3" s="105" t="s">
        <v>3</v>
      </c>
      <c r="D3" s="105" t="s">
        <v>4</v>
      </c>
      <c r="E3" s="105" t="s">
        <v>5</v>
      </c>
      <c r="F3" s="105" t="s">
        <v>6</v>
      </c>
      <c r="G3" s="106" t="s">
        <v>7</v>
      </c>
      <c r="H3" s="96"/>
    </row>
    <row r="4" spans="1:7" ht="15.75">
      <c r="A4" s="124" t="s">
        <v>23</v>
      </c>
      <c r="B4" s="124"/>
      <c r="C4" s="227"/>
      <c r="D4" s="128" t="s">
        <v>24</v>
      </c>
      <c r="E4" s="127">
        <f>E5+E9+E13+E22+E26+E29</f>
        <v>12824673</v>
      </c>
      <c r="F4" s="127">
        <f>F5+F9+F13+F22+F29+F26</f>
        <v>6068079</v>
      </c>
      <c r="G4" s="174">
        <f>F4/E4%</f>
        <v>47.31566255139605</v>
      </c>
    </row>
    <row r="5" spans="1:7" ht="15.75">
      <c r="A5" s="115"/>
      <c r="B5" s="115" t="s">
        <v>25</v>
      </c>
      <c r="C5" s="226"/>
      <c r="D5" s="190" t="s">
        <v>87</v>
      </c>
      <c r="E5" s="117">
        <f>E6+E7+E8</f>
        <v>216876</v>
      </c>
      <c r="F5" s="117">
        <f>F6+F7+F8</f>
        <v>116130</v>
      </c>
      <c r="G5" s="189"/>
    </row>
    <row r="6" spans="1:7" ht="30">
      <c r="A6" s="115"/>
      <c r="B6" s="115"/>
      <c r="C6" s="230" t="s">
        <v>245</v>
      </c>
      <c r="D6" s="116" t="s">
        <v>198</v>
      </c>
      <c r="E6" s="117">
        <v>168686</v>
      </c>
      <c r="F6" s="117">
        <v>85175</v>
      </c>
      <c r="G6" s="189"/>
    </row>
    <row r="7" spans="1:7" ht="15.75">
      <c r="A7" s="115"/>
      <c r="B7" s="115"/>
      <c r="C7" s="230" t="s">
        <v>211</v>
      </c>
      <c r="D7" s="116" t="s">
        <v>212</v>
      </c>
      <c r="E7" s="117">
        <v>15670</v>
      </c>
      <c r="F7" s="117">
        <v>15670</v>
      </c>
      <c r="G7" s="189"/>
    </row>
    <row r="8" spans="1:7" ht="15.75">
      <c r="A8" s="115"/>
      <c r="B8" s="115"/>
      <c r="C8" s="230" t="s">
        <v>213</v>
      </c>
      <c r="D8" s="116" t="s">
        <v>201</v>
      </c>
      <c r="E8" s="117">
        <v>32520</v>
      </c>
      <c r="F8" s="117">
        <v>15285</v>
      </c>
      <c r="G8" s="189"/>
    </row>
    <row r="9" spans="1:7" ht="15.75">
      <c r="A9" s="115"/>
      <c r="B9" s="115" t="s">
        <v>88</v>
      </c>
      <c r="C9" s="226"/>
      <c r="D9" s="190" t="s">
        <v>89</v>
      </c>
      <c r="E9" s="117">
        <f>E10+E11+E12</f>
        <v>597740</v>
      </c>
      <c r="F9" s="117">
        <f>F10+F11+F12</f>
        <v>268922</v>
      </c>
      <c r="G9" s="189"/>
    </row>
    <row r="10" spans="1:7" ht="30">
      <c r="A10" s="115"/>
      <c r="B10" s="115"/>
      <c r="C10" s="226">
        <v>3030</v>
      </c>
      <c r="D10" s="116" t="s">
        <v>291</v>
      </c>
      <c r="E10" s="117">
        <v>550540</v>
      </c>
      <c r="F10" s="117">
        <v>246334</v>
      </c>
      <c r="G10" s="189"/>
    </row>
    <row r="11" spans="1:7" ht="15.75">
      <c r="A11" s="115"/>
      <c r="B11" s="115"/>
      <c r="C11" s="226">
        <v>4170</v>
      </c>
      <c r="D11" s="116" t="s">
        <v>158</v>
      </c>
      <c r="E11" s="117">
        <v>2300</v>
      </c>
      <c r="F11" s="117"/>
      <c r="G11" s="189"/>
    </row>
    <row r="12" spans="1:7" ht="15.75">
      <c r="A12" s="115"/>
      <c r="B12" s="115"/>
      <c r="C12" s="231" t="s">
        <v>354</v>
      </c>
      <c r="D12" s="190" t="s">
        <v>202</v>
      </c>
      <c r="E12" s="117">
        <v>44900</v>
      </c>
      <c r="F12" s="117">
        <v>22588</v>
      </c>
      <c r="G12" s="189"/>
    </row>
    <row r="13" spans="1:7" ht="15.75">
      <c r="A13" s="115"/>
      <c r="B13" s="115" t="s">
        <v>66</v>
      </c>
      <c r="C13" s="226"/>
      <c r="D13" s="190" t="s">
        <v>79</v>
      </c>
      <c r="E13" s="117">
        <f>E14+E15+E16+E17+E18+E19+E20+E21</f>
        <v>10761407</v>
      </c>
      <c r="F13" s="117">
        <f>F14+F15+F16+F17+F18+F19+F20+F21</f>
        <v>5081958</v>
      </c>
      <c r="G13" s="189"/>
    </row>
    <row r="14" spans="1:7" ht="30">
      <c r="A14" s="115"/>
      <c r="B14" s="115"/>
      <c r="C14" s="226">
        <v>3020</v>
      </c>
      <c r="D14" s="116" t="s">
        <v>289</v>
      </c>
      <c r="E14" s="117">
        <v>8000</v>
      </c>
      <c r="F14" s="117">
        <v>3134</v>
      </c>
      <c r="G14" s="189"/>
    </row>
    <row r="15" spans="1:7" ht="15.75">
      <c r="A15" s="115"/>
      <c r="B15" s="115"/>
      <c r="C15" s="226">
        <v>3050</v>
      </c>
      <c r="D15" s="116" t="s">
        <v>292</v>
      </c>
      <c r="E15" s="117">
        <v>13176</v>
      </c>
      <c r="F15" s="117">
        <v>1998</v>
      </c>
      <c r="G15" s="189"/>
    </row>
    <row r="16" spans="1:7" ht="30">
      <c r="A16" s="115"/>
      <c r="B16" s="115"/>
      <c r="C16" s="230" t="s">
        <v>209</v>
      </c>
      <c r="D16" s="116" t="s">
        <v>198</v>
      </c>
      <c r="E16" s="117">
        <v>5568232</v>
      </c>
      <c r="F16" s="117">
        <v>2542247</v>
      </c>
      <c r="G16" s="189"/>
    </row>
    <row r="17" spans="1:7" ht="15.75">
      <c r="A17" s="115"/>
      <c r="B17" s="115"/>
      <c r="C17" s="230" t="s">
        <v>211</v>
      </c>
      <c r="D17" s="116" t="s">
        <v>212</v>
      </c>
      <c r="E17" s="117">
        <v>424000</v>
      </c>
      <c r="F17" s="117">
        <v>417284</v>
      </c>
      <c r="G17" s="189"/>
    </row>
    <row r="18" spans="1:7" ht="15.75">
      <c r="A18" s="115"/>
      <c r="B18" s="115"/>
      <c r="C18" s="230" t="s">
        <v>213</v>
      </c>
      <c r="D18" s="116" t="s">
        <v>201</v>
      </c>
      <c r="E18" s="117">
        <v>984420</v>
      </c>
      <c r="F18" s="117">
        <v>452358</v>
      </c>
      <c r="G18" s="189"/>
    </row>
    <row r="19" spans="1:7" ht="15.75">
      <c r="A19" s="115"/>
      <c r="B19" s="115"/>
      <c r="C19" s="226">
        <v>4170</v>
      </c>
      <c r="D19" s="116" t="s">
        <v>158</v>
      </c>
      <c r="E19" s="117">
        <v>26300</v>
      </c>
      <c r="F19" s="117">
        <v>22033</v>
      </c>
      <c r="G19" s="189"/>
    </row>
    <row r="20" spans="1:7" ht="25.5">
      <c r="A20" s="115"/>
      <c r="B20" s="115"/>
      <c r="C20" s="231" t="s">
        <v>355</v>
      </c>
      <c r="D20" s="190" t="s">
        <v>202</v>
      </c>
      <c r="E20" s="117">
        <v>2639084</v>
      </c>
      <c r="F20" s="117">
        <v>988265</v>
      </c>
      <c r="G20" s="189"/>
    </row>
    <row r="21" spans="1:7" ht="90">
      <c r="A21" s="115"/>
      <c r="B21" s="115"/>
      <c r="C21" s="226">
        <v>6617</v>
      </c>
      <c r="D21" s="116" t="s">
        <v>293</v>
      </c>
      <c r="E21" s="117">
        <v>1098195</v>
      </c>
      <c r="F21" s="117">
        <v>654639</v>
      </c>
      <c r="G21" s="189"/>
    </row>
    <row r="22" spans="1:7" ht="15.75">
      <c r="A22" s="115"/>
      <c r="B22" s="115" t="s">
        <v>27</v>
      </c>
      <c r="C22" s="226"/>
      <c r="D22" s="190" t="s">
        <v>28</v>
      </c>
      <c r="E22" s="117">
        <f>E23+E24+E25</f>
        <v>43000</v>
      </c>
      <c r="F22" s="117">
        <f>F23+F24+F25</f>
        <v>28965</v>
      </c>
      <c r="G22" s="189"/>
    </row>
    <row r="23" spans="1:7" ht="15.75">
      <c r="A23" s="115"/>
      <c r="B23" s="115"/>
      <c r="C23" s="230" t="s">
        <v>213</v>
      </c>
      <c r="D23" s="116" t="s">
        <v>201</v>
      </c>
      <c r="E23" s="117">
        <v>3700</v>
      </c>
      <c r="F23" s="117">
        <v>0</v>
      </c>
      <c r="G23" s="189"/>
    </row>
    <row r="24" spans="1:7" ht="15.75">
      <c r="A24" s="115"/>
      <c r="B24" s="115"/>
      <c r="C24" s="226">
        <v>4170</v>
      </c>
      <c r="D24" s="116" t="s">
        <v>158</v>
      </c>
      <c r="E24" s="117">
        <v>28500</v>
      </c>
      <c r="F24" s="117">
        <v>20005</v>
      </c>
      <c r="G24" s="189"/>
    </row>
    <row r="25" spans="1:7" ht="15.75">
      <c r="A25" s="115"/>
      <c r="B25" s="115"/>
      <c r="C25" s="231" t="s">
        <v>356</v>
      </c>
      <c r="D25" s="190" t="s">
        <v>202</v>
      </c>
      <c r="E25" s="117">
        <v>10800</v>
      </c>
      <c r="F25" s="117">
        <v>8960</v>
      </c>
      <c r="G25" s="189"/>
    </row>
    <row r="26" spans="1:7" ht="30">
      <c r="A26" s="115"/>
      <c r="B26" s="115" t="s">
        <v>237</v>
      </c>
      <c r="C26" s="231"/>
      <c r="D26" s="116" t="s">
        <v>238</v>
      </c>
      <c r="E26" s="117">
        <f>E27+E28</f>
        <v>155650</v>
      </c>
      <c r="F26" s="117">
        <f>F27+F28</f>
        <v>68838</v>
      </c>
      <c r="G26" s="189"/>
    </row>
    <row r="27" spans="1:7" ht="15.75">
      <c r="A27" s="115"/>
      <c r="B27" s="115"/>
      <c r="C27" s="231">
        <v>4170</v>
      </c>
      <c r="D27" s="116" t="s">
        <v>158</v>
      </c>
      <c r="E27" s="117">
        <v>15000</v>
      </c>
      <c r="F27" s="117">
        <v>2639</v>
      </c>
      <c r="G27" s="189"/>
    </row>
    <row r="28" spans="1:7" ht="15.75">
      <c r="A28" s="115"/>
      <c r="B28" s="115"/>
      <c r="C28" s="231" t="s">
        <v>239</v>
      </c>
      <c r="D28" s="190" t="s">
        <v>202</v>
      </c>
      <c r="E28" s="117">
        <v>140650</v>
      </c>
      <c r="F28" s="117">
        <v>66199</v>
      </c>
      <c r="G28" s="189"/>
    </row>
    <row r="29" spans="1:7" ht="15.75">
      <c r="A29" s="115"/>
      <c r="B29" s="115" t="s">
        <v>90</v>
      </c>
      <c r="C29" s="226"/>
      <c r="D29" s="190" t="s">
        <v>46</v>
      </c>
      <c r="E29" s="117">
        <f>E30</f>
        <v>1050000</v>
      </c>
      <c r="F29" s="117">
        <f>F30</f>
        <v>503266</v>
      </c>
      <c r="G29" s="189"/>
    </row>
    <row r="30" spans="1:7" ht="15.75">
      <c r="A30" s="115"/>
      <c r="B30" s="115"/>
      <c r="C30" s="231" t="s">
        <v>215</v>
      </c>
      <c r="D30" s="190" t="s">
        <v>202</v>
      </c>
      <c r="E30" s="117">
        <v>1050000</v>
      </c>
      <c r="F30" s="117">
        <v>503266</v>
      </c>
      <c r="G30" s="189"/>
    </row>
    <row r="31" spans="1:7" ht="28.5" customHeight="1">
      <c r="A31" s="338" t="s">
        <v>143</v>
      </c>
      <c r="B31" s="338"/>
      <c r="C31" s="338"/>
      <c r="D31" s="338"/>
      <c r="E31" s="99">
        <f>E4</f>
        <v>12824673</v>
      </c>
      <c r="F31" s="99">
        <f>F4</f>
        <v>6068079</v>
      </c>
      <c r="G31" s="271">
        <f>F31/E31%</f>
        <v>47.31566255139605</v>
      </c>
    </row>
  </sheetData>
  <sheetProtection/>
  <mergeCells count="3">
    <mergeCell ref="F1:G1"/>
    <mergeCell ref="A2:G2"/>
    <mergeCell ref="A31:D31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I99"/>
  <sheetViews>
    <sheetView tabSelected="1" zoomScale="150" zoomScaleNormal="150" zoomScalePageLayoutView="0" workbookViewId="0" topLeftCell="A1">
      <selection activeCell="F19" sqref="F19"/>
    </sheetView>
  </sheetViews>
  <sheetFormatPr defaultColWidth="9.00390625" defaultRowHeight="12.75"/>
  <cols>
    <col min="1" max="1" width="7.875" style="1" customWidth="1"/>
    <col min="2" max="2" width="11.625" style="104" customWidth="1"/>
    <col min="3" max="3" width="14.125" style="236" customWidth="1"/>
    <col min="4" max="4" width="30.625" style="1" customWidth="1"/>
    <col min="5" max="5" width="20.625" style="1" customWidth="1"/>
    <col min="6" max="6" width="18.375" style="1" customWidth="1"/>
    <col min="7" max="7" width="12.25390625" style="22" customWidth="1"/>
    <col min="8" max="16384" width="9.125" style="1" customWidth="1"/>
  </cols>
  <sheetData>
    <row r="1" spans="5:9" ht="39" customHeight="1">
      <c r="E1" s="104"/>
      <c r="F1" s="315" t="s">
        <v>114</v>
      </c>
      <c r="G1" s="316"/>
      <c r="H1" s="102"/>
      <c r="I1" s="102"/>
    </row>
    <row r="2" spans="1:9" ht="100.5" customHeight="1" thickBot="1">
      <c r="A2" s="317" t="s">
        <v>367</v>
      </c>
      <c r="B2" s="317"/>
      <c r="C2" s="317"/>
      <c r="D2" s="317"/>
      <c r="E2" s="317"/>
      <c r="F2" s="317"/>
      <c r="G2" s="317"/>
      <c r="H2" s="102"/>
      <c r="I2" s="102"/>
    </row>
    <row r="3" spans="1:9" ht="16.5" thickBot="1">
      <c r="A3" s="2" t="s">
        <v>1</v>
      </c>
      <c r="B3" s="105" t="s">
        <v>2</v>
      </c>
      <c r="C3" s="237" t="s">
        <v>3</v>
      </c>
      <c r="D3" s="4" t="s">
        <v>4</v>
      </c>
      <c r="E3" s="270" t="s">
        <v>5</v>
      </c>
      <c r="F3" s="105" t="s">
        <v>6</v>
      </c>
      <c r="G3" s="106" t="s">
        <v>7</v>
      </c>
      <c r="H3" s="102"/>
      <c r="I3" s="102"/>
    </row>
    <row r="4" spans="1:7" ht="15.75">
      <c r="A4" s="124" t="s">
        <v>43</v>
      </c>
      <c r="B4" s="124"/>
      <c r="C4" s="227"/>
      <c r="D4" s="128" t="s">
        <v>44</v>
      </c>
      <c r="E4" s="127">
        <f>E5+E13+E21+E28+E34+E41+E48+E55+E57</f>
        <v>12447335</v>
      </c>
      <c r="F4" s="127">
        <f>F5+F13+F21+F28+F34+F41+F48+F55+F57</f>
        <v>6069296</v>
      </c>
      <c r="G4" s="174">
        <f>F4/E4%</f>
        <v>48.759802801161854</v>
      </c>
    </row>
    <row r="5" spans="1:7" ht="30">
      <c r="A5" s="115"/>
      <c r="B5" s="115" t="s">
        <v>92</v>
      </c>
      <c r="C5" s="226"/>
      <c r="D5" s="116" t="s">
        <v>136</v>
      </c>
      <c r="E5" s="117">
        <f>E6+E7+E8+E9+E10+E11+E12</f>
        <v>2857434</v>
      </c>
      <c r="F5" s="117">
        <f>F6+F7+F8+F9+F10+F11+F12</f>
        <v>1342068</v>
      </c>
      <c r="G5" s="189"/>
    </row>
    <row r="6" spans="1:7" ht="42.75">
      <c r="A6" s="115"/>
      <c r="B6" s="115"/>
      <c r="C6" s="226">
        <v>2540</v>
      </c>
      <c r="D6" s="256" t="s">
        <v>203</v>
      </c>
      <c r="E6" s="117">
        <v>1624070</v>
      </c>
      <c r="F6" s="117">
        <v>749747</v>
      </c>
      <c r="G6" s="189"/>
    </row>
    <row r="7" spans="1:7" ht="28.5">
      <c r="A7" s="115"/>
      <c r="B7" s="115"/>
      <c r="C7" s="226">
        <v>3020</v>
      </c>
      <c r="D7" s="256" t="s">
        <v>289</v>
      </c>
      <c r="E7" s="117">
        <v>33097</v>
      </c>
      <c r="F7" s="117">
        <v>15757</v>
      </c>
      <c r="G7" s="189"/>
    </row>
    <row r="8" spans="1:7" ht="30">
      <c r="A8" s="115"/>
      <c r="B8" s="115"/>
      <c r="C8" s="226">
        <v>4010</v>
      </c>
      <c r="D8" s="116" t="s">
        <v>198</v>
      </c>
      <c r="E8" s="117">
        <v>813162</v>
      </c>
      <c r="F8" s="117">
        <v>350465</v>
      </c>
      <c r="G8" s="189"/>
    </row>
    <row r="9" spans="1:7" ht="30">
      <c r="A9" s="115"/>
      <c r="B9" s="115"/>
      <c r="C9" s="226">
        <v>4040</v>
      </c>
      <c r="D9" s="116" t="s">
        <v>212</v>
      </c>
      <c r="E9" s="117">
        <v>57911</v>
      </c>
      <c r="F9" s="117">
        <v>57489</v>
      </c>
      <c r="G9" s="189"/>
    </row>
    <row r="10" spans="1:7" ht="15.75">
      <c r="A10" s="115"/>
      <c r="B10" s="115"/>
      <c r="C10" s="231" t="s">
        <v>200</v>
      </c>
      <c r="D10" s="116" t="s">
        <v>201</v>
      </c>
      <c r="E10" s="117">
        <v>159701</v>
      </c>
      <c r="F10" s="117">
        <v>66828</v>
      </c>
      <c r="G10" s="189"/>
    </row>
    <row r="11" spans="1:7" ht="30">
      <c r="A11" s="115"/>
      <c r="B11" s="115"/>
      <c r="C11" s="231">
        <v>4170</v>
      </c>
      <c r="D11" s="116" t="s">
        <v>158</v>
      </c>
      <c r="E11" s="117">
        <v>708</v>
      </c>
      <c r="F11" s="117"/>
      <c r="G11" s="189"/>
    </row>
    <row r="12" spans="1:7" ht="15.75">
      <c r="A12" s="115"/>
      <c r="B12" s="115"/>
      <c r="C12" s="231" t="s">
        <v>358</v>
      </c>
      <c r="D12" s="116" t="s">
        <v>202</v>
      </c>
      <c r="E12" s="117">
        <v>168785</v>
      </c>
      <c r="F12" s="117">
        <v>101782</v>
      </c>
      <c r="G12" s="189"/>
    </row>
    <row r="13" spans="1:7" ht="15.75">
      <c r="A13" s="115"/>
      <c r="B13" s="115" t="s">
        <v>93</v>
      </c>
      <c r="C13" s="226"/>
      <c r="D13" s="116" t="s">
        <v>94</v>
      </c>
      <c r="E13" s="117">
        <f>E14+E15+E16+E17+E18+E19+E20</f>
        <v>2315719</v>
      </c>
      <c r="F13" s="117">
        <f>F14+F15+F16+F17+F18+F19+F20</f>
        <v>1093122</v>
      </c>
      <c r="G13" s="189"/>
    </row>
    <row r="14" spans="1:7" ht="25.5">
      <c r="A14" s="115"/>
      <c r="B14" s="115"/>
      <c r="C14" s="226">
        <v>2540</v>
      </c>
      <c r="D14" s="191" t="s">
        <v>203</v>
      </c>
      <c r="E14" s="117">
        <v>482891</v>
      </c>
      <c r="F14" s="117">
        <v>232822</v>
      </c>
      <c r="G14" s="189"/>
    </row>
    <row r="15" spans="1:7" ht="28.5">
      <c r="A15" s="115"/>
      <c r="B15" s="115"/>
      <c r="C15" s="226">
        <v>3020</v>
      </c>
      <c r="D15" s="256" t="s">
        <v>289</v>
      </c>
      <c r="E15" s="117">
        <v>23367</v>
      </c>
      <c r="F15" s="117">
        <v>11375</v>
      </c>
      <c r="G15" s="189"/>
    </row>
    <row r="16" spans="1:7" ht="30">
      <c r="A16" s="115"/>
      <c r="B16" s="115"/>
      <c r="C16" s="226">
        <v>4010</v>
      </c>
      <c r="D16" s="116" t="s">
        <v>198</v>
      </c>
      <c r="E16" s="117">
        <v>1234813</v>
      </c>
      <c r="F16" s="117">
        <v>542695</v>
      </c>
      <c r="G16" s="189"/>
    </row>
    <row r="17" spans="1:7" ht="30">
      <c r="A17" s="115"/>
      <c r="B17" s="115"/>
      <c r="C17" s="226">
        <v>4040</v>
      </c>
      <c r="D17" s="116" t="s">
        <v>212</v>
      </c>
      <c r="E17" s="117">
        <v>96381</v>
      </c>
      <c r="F17" s="117">
        <v>92628</v>
      </c>
      <c r="G17" s="189"/>
    </row>
    <row r="18" spans="1:7" ht="15.75">
      <c r="A18" s="115"/>
      <c r="B18" s="115"/>
      <c r="C18" s="231" t="s">
        <v>213</v>
      </c>
      <c r="D18" s="116" t="s">
        <v>201</v>
      </c>
      <c r="E18" s="117">
        <v>240893</v>
      </c>
      <c r="F18" s="117">
        <v>99706</v>
      </c>
      <c r="G18" s="189"/>
    </row>
    <row r="19" spans="1:7" ht="30">
      <c r="A19" s="115"/>
      <c r="B19" s="115"/>
      <c r="C19" s="231">
        <v>4170</v>
      </c>
      <c r="D19" s="116" t="s">
        <v>158</v>
      </c>
      <c r="E19" s="117">
        <v>951</v>
      </c>
      <c r="F19" s="117"/>
      <c r="G19" s="189"/>
    </row>
    <row r="20" spans="1:7" ht="15.75">
      <c r="A20" s="115"/>
      <c r="B20" s="115"/>
      <c r="C20" s="231" t="s">
        <v>290</v>
      </c>
      <c r="D20" s="116" t="s">
        <v>202</v>
      </c>
      <c r="E20" s="117">
        <v>236423</v>
      </c>
      <c r="F20" s="117">
        <v>113896</v>
      </c>
      <c r="G20" s="189"/>
    </row>
    <row r="21" spans="1:7" ht="15.75">
      <c r="A21" s="115"/>
      <c r="B21" s="115" t="s">
        <v>69</v>
      </c>
      <c r="C21" s="226"/>
      <c r="D21" s="116" t="s">
        <v>82</v>
      </c>
      <c r="E21" s="117">
        <f>E22+E23+E24+E25+E26+E27</f>
        <v>771903</v>
      </c>
      <c r="F21" s="117">
        <f>F22+F23+F24+F25+F26+F27</f>
        <v>366992</v>
      </c>
      <c r="G21" s="189"/>
    </row>
    <row r="22" spans="1:7" ht="28.5">
      <c r="A22" s="115"/>
      <c r="B22" s="115"/>
      <c r="C22" s="226">
        <v>3020</v>
      </c>
      <c r="D22" s="256" t="s">
        <v>289</v>
      </c>
      <c r="E22" s="117">
        <v>1562</v>
      </c>
      <c r="F22" s="117">
        <v>500</v>
      </c>
      <c r="G22" s="189"/>
    </row>
    <row r="23" spans="1:7" ht="30">
      <c r="A23" s="115"/>
      <c r="B23" s="115"/>
      <c r="C23" s="226">
        <v>4010</v>
      </c>
      <c r="D23" s="116" t="s">
        <v>198</v>
      </c>
      <c r="E23" s="117">
        <v>525723</v>
      </c>
      <c r="F23" s="117">
        <v>216156</v>
      </c>
      <c r="G23" s="189"/>
    </row>
    <row r="24" spans="1:7" ht="30">
      <c r="A24" s="115"/>
      <c r="B24" s="115"/>
      <c r="C24" s="226">
        <v>4040</v>
      </c>
      <c r="D24" s="116" t="s">
        <v>212</v>
      </c>
      <c r="E24" s="117">
        <v>39233</v>
      </c>
      <c r="F24" s="117">
        <v>39233</v>
      </c>
      <c r="G24" s="189"/>
    </row>
    <row r="25" spans="1:7" ht="15.75">
      <c r="A25" s="115"/>
      <c r="B25" s="115"/>
      <c r="C25" s="231" t="s">
        <v>200</v>
      </c>
      <c r="D25" s="116" t="s">
        <v>201</v>
      </c>
      <c r="E25" s="117">
        <v>97431</v>
      </c>
      <c r="F25" s="117">
        <v>40777</v>
      </c>
      <c r="G25" s="189"/>
    </row>
    <row r="26" spans="1:7" ht="30">
      <c r="A26" s="115"/>
      <c r="B26" s="115"/>
      <c r="C26" s="231">
        <v>4170</v>
      </c>
      <c r="D26" s="116" t="s">
        <v>158</v>
      </c>
      <c r="E26" s="117">
        <v>4000</v>
      </c>
      <c r="F26" s="117">
        <v>1164</v>
      </c>
      <c r="G26" s="189"/>
    </row>
    <row r="27" spans="1:7" ht="15.75">
      <c r="A27" s="115"/>
      <c r="B27" s="115"/>
      <c r="C27" s="231" t="s">
        <v>358</v>
      </c>
      <c r="D27" s="116" t="s">
        <v>202</v>
      </c>
      <c r="E27" s="117">
        <v>103954</v>
      </c>
      <c r="F27" s="117">
        <v>69162</v>
      </c>
      <c r="G27" s="189"/>
    </row>
    <row r="28" spans="1:7" ht="30">
      <c r="A28" s="115"/>
      <c r="B28" s="115" t="s">
        <v>182</v>
      </c>
      <c r="C28" s="226"/>
      <c r="D28" s="116" t="s">
        <v>183</v>
      </c>
      <c r="E28" s="117">
        <f>E29+E30+E31+E32+E33</f>
        <v>210329</v>
      </c>
      <c r="F28" s="117">
        <f>F29+F30+F31+F32+F33</f>
        <v>104241</v>
      </c>
      <c r="G28" s="189"/>
    </row>
    <row r="29" spans="1:7" ht="28.5">
      <c r="A29" s="115"/>
      <c r="B29" s="115"/>
      <c r="C29" s="226">
        <v>3020</v>
      </c>
      <c r="D29" s="256" t="s">
        <v>289</v>
      </c>
      <c r="E29" s="117">
        <v>7893</v>
      </c>
      <c r="F29" s="117">
        <v>3782</v>
      </c>
      <c r="G29" s="189"/>
    </row>
    <row r="30" spans="1:7" ht="30">
      <c r="A30" s="115"/>
      <c r="B30" s="115"/>
      <c r="C30" s="226">
        <v>4010</v>
      </c>
      <c r="D30" s="116" t="s">
        <v>198</v>
      </c>
      <c r="E30" s="117">
        <v>139555</v>
      </c>
      <c r="F30" s="117">
        <v>61224</v>
      </c>
      <c r="G30" s="189"/>
    </row>
    <row r="31" spans="1:7" ht="30">
      <c r="A31" s="115"/>
      <c r="B31" s="115"/>
      <c r="C31" s="226">
        <v>4040</v>
      </c>
      <c r="D31" s="116" t="s">
        <v>212</v>
      </c>
      <c r="E31" s="117">
        <v>12160</v>
      </c>
      <c r="F31" s="117">
        <v>12160</v>
      </c>
      <c r="G31" s="189"/>
    </row>
    <row r="32" spans="1:7" ht="15.75">
      <c r="A32" s="115"/>
      <c r="B32" s="115"/>
      <c r="C32" s="231" t="s">
        <v>200</v>
      </c>
      <c r="D32" s="116" t="s">
        <v>201</v>
      </c>
      <c r="E32" s="117">
        <v>28458</v>
      </c>
      <c r="F32" s="117">
        <v>10659</v>
      </c>
      <c r="G32" s="189"/>
    </row>
    <row r="33" spans="1:7" ht="15.75">
      <c r="A33" s="115"/>
      <c r="B33" s="115"/>
      <c r="C33" s="231" t="s">
        <v>299</v>
      </c>
      <c r="D33" s="116" t="s">
        <v>202</v>
      </c>
      <c r="E33" s="117">
        <v>22263</v>
      </c>
      <c r="F33" s="117">
        <v>16416</v>
      </c>
      <c r="G33" s="189"/>
    </row>
    <row r="34" spans="1:7" ht="15.75">
      <c r="A34" s="115"/>
      <c r="B34" s="115" t="s">
        <v>95</v>
      </c>
      <c r="C34" s="226"/>
      <c r="D34" s="116" t="s">
        <v>96</v>
      </c>
      <c r="E34" s="117">
        <f>E35+E36+E37+E38+E39+E40</f>
        <v>283949</v>
      </c>
      <c r="F34" s="117">
        <f>F35+F36+F37+F38+F39+F40</f>
        <v>188383</v>
      </c>
      <c r="G34" s="189"/>
    </row>
    <row r="35" spans="1:7" ht="28.5">
      <c r="A35" s="115"/>
      <c r="B35" s="115"/>
      <c r="C35" s="226">
        <v>3020</v>
      </c>
      <c r="D35" s="256" t="s">
        <v>289</v>
      </c>
      <c r="E35" s="117">
        <v>625</v>
      </c>
      <c r="F35" s="117">
        <v>0</v>
      </c>
      <c r="G35" s="189"/>
    </row>
    <row r="36" spans="1:7" ht="30">
      <c r="A36" s="115"/>
      <c r="B36" s="115"/>
      <c r="C36" s="226">
        <v>4010</v>
      </c>
      <c r="D36" s="116" t="s">
        <v>198</v>
      </c>
      <c r="E36" s="117">
        <v>185903</v>
      </c>
      <c r="F36" s="117">
        <v>118608</v>
      </c>
      <c r="G36" s="189"/>
    </row>
    <row r="37" spans="1:7" ht="30">
      <c r="A37" s="115"/>
      <c r="B37" s="115"/>
      <c r="C37" s="226">
        <v>4040</v>
      </c>
      <c r="D37" s="116" t="s">
        <v>212</v>
      </c>
      <c r="E37" s="117">
        <v>16394</v>
      </c>
      <c r="F37" s="117">
        <v>16394</v>
      </c>
      <c r="G37" s="189"/>
    </row>
    <row r="38" spans="1:7" ht="15.75">
      <c r="A38" s="115"/>
      <c r="B38" s="115"/>
      <c r="C38" s="231" t="s">
        <v>200</v>
      </c>
      <c r="D38" s="116" t="s">
        <v>201</v>
      </c>
      <c r="E38" s="117">
        <v>35456</v>
      </c>
      <c r="F38" s="117">
        <v>17645</v>
      </c>
      <c r="G38" s="189"/>
    </row>
    <row r="39" spans="1:7" ht="30">
      <c r="A39" s="115"/>
      <c r="B39" s="115"/>
      <c r="C39" s="231">
        <v>4170</v>
      </c>
      <c r="D39" s="116" t="s">
        <v>158</v>
      </c>
      <c r="E39" s="117">
        <v>4000</v>
      </c>
      <c r="F39" s="117">
        <v>1376</v>
      </c>
      <c r="G39" s="189"/>
    </row>
    <row r="40" spans="1:7" ht="15.75">
      <c r="A40" s="115"/>
      <c r="B40" s="115"/>
      <c r="C40" s="231" t="s">
        <v>359</v>
      </c>
      <c r="D40" s="116" t="s">
        <v>202</v>
      </c>
      <c r="E40" s="117">
        <v>41571</v>
      </c>
      <c r="F40" s="117">
        <v>34360</v>
      </c>
      <c r="G40" s="189"/>
    </row>
    <row r="41" spans="1:7" ht="15.75">
      <c r="A41" s="115"/>
      <c r="B41" s="115" t="s">
        <v>70</v>
      </c>
      <c r="C41" s="226"/>
      <c r="D41" s="116" t="s">
        <v>83</v>
      </c>
      <c r="E41" s="117">
        <f>E42+E43+E44+E45+E46+E47</f>
        <v>5240895</v>
      </c>
      <c r="F41" s="117">
        <f>F42+F43+F44+F45+F46+F47</f>
        <v>2682171</v>
      </c>
      <c r="G41" s="189"/>
    </row>
    <row r="42" spans="1:7" ht="28.5">
      <c r="A42" s="115"/>
      <c r="B42" s="115"/>
      <c r="C42" s="226">
        <v>3020</v>
      </c>
      <c r="D42" s="256" t="s">
        <v>289</v>
      </c>
      <c r="E42" s="117">
        <v>194959</v>
      </c>
      <c r="F42" s="117">
        <v>88059</v>
      </c>
      <c r="G42" s="189"/>
    </row>
    <row r="43" spans="1:7" ht="30">
      <c r="A43" s="115"/>
      <c r="B43" s="115"/>
      <c r="C43" s="226">
        <v>4010</v>
      </c>
      <c r="D43" s="116" t="s">
        <v>198</v>
      </c>
      <c r="E43" s="117">
        <v>3171316</v>
      </c>
      <c r="F43" s="117">
        <v>1421378</v>
      </c>
      <c r="G43" s="189"/>
    </row>
    <row r="44" spans="1:7" ht="30">
      <c r="A44" s="115"/>
      <c r="B44" s="115"/>
      <c r="C44" s="226">
        <v>4040</v>
      </c>
      <c r="D44" s="116" t="s">
        <v>212</v>
      </c>
      <c r="E44" s="117">
        <v>212827</v>
      </c>
      <c r="F44" s="117">
        <v>212827</v>
      </c>
      <c r="G44" s="189"/>
    </row>
    <row r="45" spans="1:7" ht="15.75">
      <c r="A45" s="115"/>
      <c r="B45" s="115"/>
      <c r="C45" s="231" t="s">
        <v>200</v>
      </c>
      <c r="D45" s="116" t="s">
        <v>201</v>
      </c>
      <c r="E45" s="117">
        <v>638115</v>
      </c>
      <c r="F45" s="117">
        <v>280484</v>
      </c>
      <c r="G45" s="189"/>
    </row>
    <row r="46" spans="1:7" ht="30">
      <c r="A46" s="115"/>
      <c r="B46" s="115"/>
      <c r="C46" s="231">
        <v>4170</v>
      </c>
      <c r="D46" s="116" t="s">
        <v>158</v>
      </c>
      <c r="E46" s="117">
        <v>14000</v>
      </c>
      <c r="F46" s="117">
        <v>6023</v>
      </c>
      <c r="G46" s="189"/>
    </row>
    <row r="47" spans="1:7" ht="15.75">
      <c r="A47" s="115"/>
      <c r="B47" s="115"/>
      <c r="C47" s="231" t="s">
        <v>239</v>
      </c>
      <c r="D47" s="116" t="s">
        <v>202</v>
      </c>
      <c r="E47" s="117">
        <v>1009678</v>
      </c>
      <c r="F47" s="117">
        <v>673400</v>
      </c>
      <c r="G47" s="189"/>
    </row>
    <row r="48" spans="1:7" ht="15.75">
      <c r="A48" s="115"/>
      <c r="B48" s="115" t="s">
        <v>97</v>
      </c>
      <c r="C48" s="226"/>
      <c r="D48" s="116" t="s">
        <v>98</v>
      </c>
      <c r="E48" s="117">
        <f>E49+E50+E51+E52+E53+E54</f>
        <v>585250</v>
      </c>
      <c r="F48" s="117">
        <f>F49+F50+F51+F52+F53+F54</f>
        <v>279593</v>
      </c>
      <c r="G48" s="189"/>
    </row>
    <row r="49" spans="1:7" ht="28.5">
      <c r="A49" s="115"/>
      <c r="B49" s="115"/>
      <c r="C49" s="226">
        <v>3020</v>
      </c>
      <c r="D49" s="256" t="s">
        <v>289</v>
      </c>
      <c r="E49" s="117">
        <v>1644</v>
      </c>
      <c r="F49" s="117">
        <v>980</v>
      </c>
      <c r="G49" s="189"/>
    </row>
    <row r="50" spans="1:7" ht="30">
      <c r="A50" s="115"/>
      <c r="B50" s="115"/>
      <c r="C50" s="226">
        <v>4010</v>
      </c>
      <c r="D50" s="116" t="s">
        <v>198</v>
      </c>
      <c r="E50" s="117">
        <v>385105</v>
      </c>
      <c r="F50" s="117">
        <v>174860</v>
      </c>
      <c r="G50" s="189"/>
    </row>
    <row r="51" spans="1:7" ht="30">
      <c r="A51" s="115"/>
      <c r="B51" s="115"/>
      <c r="C51" s="226">
        <v>4040</v>
      </c>
      <c r="D51" s="116" t="s">
        <v>212</v>
      </c>
      <c r="E51" s="117">
        <v>29490</v>
      </c>
      <c r="F51" s="117">
        <v>26640</v>
      </c>
      <c r="G51" s="189"/>
    </row>
    <row r="52" spans="1:7" ht="15.75">
      <c r="A52" s="115"/>
      <c r="B52" s="115"/>
      <c r="C52" s="231" t="s">
        <v>200</v>
      </c>
      <c r="D52" s="116" t="s">
        <v>201</v>
      </c>
      <c r="E52" s="117">
        <v>72663</v>
      </c>
      <c r="F52" s="117">
        <v>26665</v>
      </c>
      <c r="G52" s="189"/>
    </row>
    <row r="53" spans="1:7" ht="30">
      <c r="A53" s="115"/>
      <c r="B53" s="115"/>
      <c r="C53" s="231">
        <v>4170</v>
      </c>
      <c r="D53" s="116" t="s">
        <v>158</v>
      </c>
      <c r="E53" s="117">
        <v>572</v>
      </c>
      <c r="F53" s="117"/>
      <c r="G53" s="189"/>
    </row>
    <row r="54" spans="1:7" ht="15.75">
      <c r="A54" s="115"/>
      <c r="B54" s="115"/>
      <c r="C54" s="231" t="s">
        <v>299</v>
      </c>
      <c r="D54" s="116" t="s">
        <v>202</v>
      </c>
      <c r="E54" s="117">
        <v>95776</v>
      </c>
      <c r="F54" s="117">
        <v>50448</v>
      </c>
      <c r="G54" s="189"/>
    </row>
    <row r="55" spans="1:7" ht="30">
      <c r="A55" s="115"/>
      <c r="B55" s="115" t="s">
        <v>184</v>
      </c>
      <c r="C55" s="226"/>
      <c r="D55" s="116" t="s">
        <v>185</v>
      </c>
      <c r="E55" s="117">
        <f>E56</f>
        <v>33770</v>
      </c>
      <c r="F55" s="117">
        <f>F56</f>
        <v>3501</v>
      </c>
      <c r="G55" s="189"/>
    </row>
    <row r="56" spans="1:7" ht="15.75">
      <c r="A56" s="115"/>
      <c r="B56" s="115"/>
      <c r="C56" s="231">
        <v>4300</v>
      </c>
      <c r="D56" s="116" t="s">
        <v>202</v>
      </c>
      <c r="E56" s="117">
        <v>33770</v>
      </c>
      <c r="F56" s="117">
        <v>3501</v>
      </c>
      <c r="G56" s="189"/>
    </row>
    <row r="57" spans="1:7" ht="15.75">
      <c r="A57" s="115"/>
      <c r="B57" s="115" t="s">
        <v>45</v>
      </c>
      <c r="C57" s="226"/>
      <c r="D57" s="116" t="s">
        <v>46</v>
      </c>
      <c r="E57" s="117">
        <f>E58</f>
        <v>148086</v>
      </c>
      <c r="F57" s="117">
        <f>F58</f>
        <v>9225</v>
      </c>
      <c r="G57" s="189"/>
    </row>
    <row r="58" spans="1:7" ht="15.75">
      <c r="A58" s="115"/>
      <c r="B58" s="115"/>
      <c r="C58" s="231">
        <v>4300</v>
      </c>
      <c r="D58" s="116" t="s">
        <v>202</v>
      </c>
      <c r="E58" s="117">
        <v>148086</v>
      </c>
      <c r="F58" s="117">
        <v>9225</v>
      </c>
      <c r="G58" s="189"/>
    </row>
    <row r="59" spans="1:7" ht="31.5">
      <c r="A59" s="124" t="s">
        <v>50</v>
      </c>
      <c r="B59" s="124"/>
      <c r="C59" s="227"/>
      <c r="D59" s="128" t="s">
        <v>51</v>
      </c>
      <c r="E59" s="127">
        <f>E60+E70+E77+E85+E87+E95+E97</f>
        <v>8833045</v>
      </c>
      <c r="F59" s="127">
        <f>F60+F70+F77+F85+F87+F95+F97</f>
        <v>3919234</v>
      </c>
      <c r="G59" s="174">
        <f>F59/E59%</f>
        <v>44.370135100636304</v>
      </c>
    </row>
    <row r="60" spans="1:7" ht="30">
      <c r="A60" s="115"/>
      <c r="B60" s="115" t="s">
        <v>72</v>
      </c>
      <c r="C60" s="226"/>
      <c r="D60" s="116" t="s">
        <v>84</v>
      </c>
      <c r="E60" s="117">
        <f>E61+E62+E63+E64+E65+E66+E67+E68+E69</f>
        <v>4075665</v>
      </c>
      <c r="F60" s="117">
        <f>F61+F62+F63+F64+F65+F66+F67+F68+F69</f>
        <v>1741735</v>
      </c>
      <c r="G60" s="189"/>
    </row>
    <row r="61" spans="1:7" ht="45">
      <c r="A61" s="115"/>
      <c r="B61" s="115"/>
      <c r="C61" s="226">
        <v>2540</v>
      </c>
      <c r="D61" s="116" t="s">
        <v>203</v>
      </c>
      <c r="E61" s="117">
        <v>3012301</v>
      </c>
      <c r="F61" s="117">
        <v>1457388</v>
      </c>
      <c r="G61" s="189"/>
    </row>
    <row r="62" spans="1:7" ht="28.5">
      <c r="A62" s="115"/>
      <c r="B62" s="115"/>
      <c r="C62" s="226">
        <v>3020</v>
      </c>
      <c r="D62" s="256" t="s">
        <v>289</v>
      </c>
      <c r="E62" s="117">
        <v>1018</v>
      </c>
      <c r="F62" s="117">
        <v>555</v>
      </c>
      <c r="G62" s="189"/>
    </row>
    <row r="63" spans="1:7" ht="30">
      <c r="A63" s="115"/>
      <c r="B63" s="115"/>
      <c r="C63" s="226">
        <v>4010</v>
      </c>
      <c r="D63" s="193" t="s">
        <v>198</v>
      </c>
      <c r="E63" s="117">
        <v>358804</v>
      </c>
      <c r="F63" s="117">
        <v>143517</v>
      </c>
      <c r="G63" s="189"/>
    </row>
    <row r="64" spans="1:7" ht="30">
      <c r="A64" s="115"/>
      <c r="B64" s="115"/>
      <c r="C64" s="226">
        <v>4040</v>
      </c>
      <c r="D64" s="116" t="s">
        <v>212</v>
      </c>
      <c r="E64" s="117">
        <v>27961</v>
      </c>
      <c r="F64" s="117">
        <v>26716</v>
      </c>
      <c r="G64" s="189"/>
    </row>
    <row r="65" spans="1:7" ht="15.75">
      <c r="A65" s="115"/>
      <c r="B65" s="115"/>
      <c r="C65" s="231" t="s">
        <v>200</v>
      </c>
      <c r="D65" s="116" t="s">
        <v>201</v>
      </c>
      <c r="E65" s="117">
        <v>71234</v>
      </c>
      <c r="F65" s="117">
        <v>28975</v>
      </c>
      <c r="G65" s="189"/>
    </row>
    <row r="66" spans="1:7" ht="30">
      <c r="A66" s="115"/>
      <c r="B66" s="115"/>
      <c r="C66" s="231">
        <v>4170</v>
      </c>
      <c r="D66" s="116" t="s">
        <v>158</v>
      </c>
      <c r="E66" s="117">
        <v>769</v>
      </c>
      <c r="F66" s="117"/>
      <c r="G66" s="189"/>
    </row>
    <row r="67" spans="1:7" ht="15.75">
      <c r="A67" s="115"/>
      <c r="B67" s="115"/>
      <c r="C67" s="231" t="s">
        <v>239</v>
      </c>
      <c r="D67" s="116" t="s">
        <v>202</v>
      </c>
      <c r="E67" s="117">
        <v>143378</v>
      </c>
      <c r="F67" s="117">
        <v>84584</v>
      </c>
      <c r="G67" s="189"/>
    </row>
    <row r="68" spans="1:7" ht="30">
      <c r="A68" s="115"/>
      <c r="B68" s="115"/>
      <c r="C68" s="231">
        <v>6050</v>
      </c>
      <c r="D68" s="116" t="s">
        <v>204</v>
      </c>
      <c r="E68" s="117">
        <v>440000</v>
      </c>
      <c r="F68" s="117"/>
      <c r="G68" s="189"/>
    </row>
    <row r="69" spans="1:7" ht="45">
      <c r="A69" s="115"/>
      <c r="B69" s="115"/>
      <c r="C69" s="231">
        <v>6060</v>
      </c>
      <c r="D69" s="116" t="s">
        <v>205</v>
      </c>
      <c r="E69" s="117">
        <v>20200</v>
      </c>
      <c r="F69" s="117"/>
      <c r="G69" s="189"/>
    </row>
    <row r="70" spans="1:7" ht="45">
      <c r="A70" s="115"/>
      <c r="B70" s="115" t="s">
        <v>74</v>
      </c>
      <c r="C70" s="226"/>
      <c r="D70" s="116" t="s">
        <v>85</v>
      </c>
      <c r="E70" s="117">
        <f>E71+E72+E73+E74+E75+E76</f>
        <v>1864714</v>
      </c>
      <c r="F70" s="117">
        <f>F71+F72+F73+F74+F75+F76</f>
        <v>887694</v>
      </c>
      <c r="G70" s="189"/>
    </row>
    <row r="71" spans="1:7" ht="28.5">
      <c r="A71" s="115"/>
      <c r="B71" s="115"/>
      <c r="C71" s="226">
        <v>3020</v>
      </c>
      <c r="D71" s="256" t="s">
        <v>289</v>
      </c>
      <c r="E71" s="117">
        <v>2742</v>
      </c>
      <c r="F71" s="117"/>
      <c r="G71" s="189"/>
    </row>
    <row r="72" spans="1:7" ht="30">
      <c r="A72" s="115"/>
      <c r="B72" s="115"/>
      <c r="C72" s="226">
        <v>4010</v>
      </c>
      <c r="D72" s="193" t="s">
        <v>198</v>
      </c>
      <c r="E72" s="117">
        <v>1288550</v>
      </c>
      <c r="F72" s="117">
        <v>548299</v>
      </c>
      <c r="G72" s="189"/>
    </row>
    <row r="73" spans="1:7" ht="30">
      <c r="A73" s="115"/>
      <c r="B73" s="115"/>
      <c r="C73" s="226">
        <v>4040</v>
      </c>
      <c r="D73" s="116" t="s">
        <v>212</v>
      </c>
      <c r="E73" s="117">
        <v>96799</v>
      </c>
      <c r="F73" s="117">
        <v>95447</v>
      </c>
      <c r="G73" s="189"/>
    </row>
    <row r="74" spans="1:7" ht="15.75">
      <c r="A74" s="115"/>
      <c r="B74" s="115"/>
      <c r="C74" s="231" t="s">
        <v>200</v>
      </c>
      <c r="D74" s="116" t="s">
        <v>201</v>
      </c>
      <c r="E74" s="117">
        <v>234262</v>
      </c>
      <c r="F74" s="117">
        <v>97530</v>
      </c>
      <c r="G74" s="189"/>
    </row>
    <row r="75" spans="1:7" ht="30">
      <c r="A75" s="115"/>
      <c r="B75" s="115"/>
      <c r="C75" s="231">
        <v>4170</v>
      </c>
      <c r="D75" s="116" t="s">
        <v>158</v>
      </c>
      <c r="E75" s="117">
        <v>13040</v>
      </c>
      <c r="F75" s="117">
        <v>5578</v>
      </c>
      <c r="G75" s="189"/>
    </row>
    <row r="76" spans="1:7" ht="15.75">
      <c r="A76" s="115"/>
      <c r="B76" s="115"/>
      <c r="C76" s="231" t="s">
        <v>354</v>
      </c>
      <c r="D76" s="116" t="s">
        <v>202</v>
      </c>
      <c r="E76" s="117">
        <v>229321</v>
      </c>
      <c r="F76" s="117">
        <v>140840</v>
      </c>
      <c r="G76" s="189"/>
    </row>
    <row r="77" spans="1:7" ht="15.75">
      <c r="A77" s="115"/>
      <c r="B77" s="115" t="s">
        <v>99</v>
      </c>
      <c r="C77" s="226"/>
      <c r="D77" s="116" t="s">
        <v>106</v>
      </c>
      <c r="E77" s="117">
        <f>E78+E79+E80+E81+E82+E83+E84</f>
        <v>630863</v>
      </c>
      <c r="F77" s="117">
        <f>F78+F79+F80+F81+F82+F83+F84</f>
        <v>259632</v>
      </c>
      <c r="G77" s="189"/>
    </row>
    <row r="78" spans="1:7" ht="28.5">
      <c r="A78" s="115"/>
      <c r="B78" s="115"/>
      <c r="C78" s="226">
        <v>3020</v>
      </c>
      <c r="D78" s="256" t="s">
        <v>289</v>
      </c>
      <c r="E78" s="117">
        <v>16622</v>
      </c>
      <c r="F78" s="117">
        <v>7596</v>
      </c>
      <c r="G78" s="189"/>
    </row>
    <row r="79" spans="1:7" ht="15.75">
      <c r="A79" s="115"/>
      <c r="B79" s="115"/>
      <c r="C79" s="226">
        <v>3050</v>
      </c>
      <c r="D79" s="256" t="s">
        <v>292</v>
      </c>
      <c r="E79" s="117">
        <v>360</v>
      </c>
      <c r="F79" s="117">
        <v>180</v>
      </c>
      <c r="G79" s="189"/>
    </row>
    <row r="80" spans="1:7" ht="30">
      <c r="A80" s="115"/>
      <c r="B80" s="115"/>
      <c r="C80" s="226">
        <v>4010</v>
      </c>
      <c r="D80" s="193" t="s">
        <v>198</v>
      </c>
      <c r="E80" s="117">
        <v>350302</v>
      </c>
      <c r="F80" s="117">
        <v>143142</v>
      </c>
      <c r="G80" s="189"/>
    </row>
    <row r="81" spans="1:7" ht="30">
      <c r="A81" s="115"/>
      <c r="B81" s="115"/>
      <c r="C81" s="226">
        <v>4040</v>
      </c>
      <c r="D81" s="116" t="s">
        <v>212</v>
      </c>
      <c r="E81" s="117">
        <v>22169</v>
      </c>
      <c r="F81" s="117">
        <v>22169</v>
      </c>
      <c r="G81" s="189"/>
    </row>
    <row r="82" spans="1:7" ht="15.75">
      <c r="A82" s="115"/>
      <c r="B82" s="115"/>
      <c r="C82" s="231" t="s">
        <v>200</v>
      </c>
      <c r="D82" s="116" t="s">
        <v>201</v>
      </c>
      <c r="E82" s="117">
        <v>68294</v>
      </c>
      <c r="F82" s="117">
        <v>25087</v>
      </c>
      <c r="G82" s="189"/>
    </row>
    <row r="83" spans="1:7" ht="30">
      <c r="A83" s="115"/>
      <c r="B83" s="115"/>
      <c r="C83" s="231">
        <v>4170</v>
      </c>
      <c r="D83" s="116" t="s">
        <v>158</v>
      </c>
      <c r="E83" s="117">
        <v>4000</v>
      </c>
      <c r="F83" s="117">
        <v>856</v>
      </c>
      <c r="G83" s="189"/>
    </row>
    <row r="84" spans="1:7" ht="15.75">
      <c r="A84" s="115"/>
      <c r="B84" s="115"/>
      <c r="C84" s="231" t="s">
        <v>354</v>
      </c>
      <c r="D84" s="116" t="s">
        <v>202</v>
      </c>
      <c r="E84" s="117">
        <v>169116</v>
      </c>
      <c r="F84" s="117">
        <v>60602</v>
      </c>
      <c r="G84" s="189"/>
    </row>
    <row r="85" spans="1:7" ht="30">
      <c r="A85" s="115"/>
      <c r="B85" s="115" t="s">
        <v>52</v>
      </c>
      <c r="C85" s="226"/>
      <c r="D85" s="116" t="s">
        <v>53</v>
      </c>
      <c r="E85" s="117">
        <f>E86</f>
        <v>62533</v>
      </c>
      <c r="F85" s="117">
        <f>F86</f>
        <v>29590</v>
      </c>
      <c r="G85" s="189"/>
    </row>
    <row r="86" spans="1:7" ht="15.75">
      <c r="A86" s="115"/>
      <c r="B86" s="115"/>
      <c r="C86" s="231">
        <v>3240</v>
      </c>
      <c r="D86" s="116" t="s">
        <v>206</v>
      </c>
      <c r="E86" s="117">
        <v>62533</v>
      </c>
      <c r="F86" s="117">
        <v>29590</v>
      </c>
      <c r="G86" s="189"/>
    </row>
    <row r="87" spans="1:7" ht="30">
      <c r="A87" s="115"/>
      <c r="B87" s="115" t="s">
        <v>128</v>
      </c>
      <c r="C87" s="226"/>
      <c r="D87" s="116" t="s">
        <v>134</v>
      </c>
      <c r="E87" s="117">
        <f>E88+E89+E90+E91+E92+E93+E94</f>
        <v>2119321</v>
      </c>
      <c r="F87" s="117">
        <f>F88+F89+F90+F91+F92+F93+F94</f>
        <v>990619</v>
      </c>
      <c r="G87" s="189"/>
    </row>
    <row r="88" spans="1:7" ht="28.5">
      <c r="A88" s="115"/>
      <c r="B88" s="115"/>
      <c r="C88" s="226">
        <v>3020</v>
      </c>
      <c r="D88" s="256" t="s">
        <v>289</v>
      </c>
      <c r="E88" s="117">
        <v>2040</v>
      </c>
      <c r="F88" s="117">
        <v>727</v>
      </c>
      <c r="G88" s="189"/>
    </row>
    <row r="89" spans="1:7" ht="30">
      <c r="A89" s="115"/>
      <c r="B89" s="115"/>
      <c r="C89" s="226">
        <v>4010</v>
      </c>
      <c r="D89" s="193" t="s">
        <v>198</v>
      </c>
      <c r="E89" s="117">
        <v>1332915</v>
      </c>
      <c r="F89" s="117">
        <v>615764</v>
      </c>
      <c r="G89" s="189"/>
    </row>
    <row r="90" spans="1:7" ht="30">
      <c r="A90" s="115"/>
      <c r="B90" s="115"/>
      <c r="C90" s="226">
        <v>4040</v>
      </c>
      <c r="D90" s="116" t="s">
        <v>212</v>
      </c>
      <c r="E90" s="117">
        <v>100767</v>
      </c>
      <c r="F90" s="117">
        <v>99613</v>
      </c>
      <c r="G90" s="189"/>
    </row>
    <row r="91" spans="1:7" ht="15.75">
      <c r="A91" s="115"/>
      <c r="B91" s="115"/>
      <c r="C91" s="231" t="s">
        <v>200</v>
      </c>
      <c r="D91" s="116" t="s">
        <v>201</v>
      </c>
      <c r="E91" s="117">
        <v>252796</v>
      </c>
      <c r="F91" s="117">
        <v>120563</v>
      </c>
      <c r="G91" s="189"/>
    </row>
    <row r="92" spans="1:7" ht="30">
      <c r="A92" s="115"/>
      <c r="B92" s="115"/>
      <c r="C92" s="231">
        <v>4170</v>
      </c>
      <c r="D92" s="116" t="s">
        <v>158</v>
      </c>
      <c r="E92" s="117">
        <v>2500</v>
      </c>
      <c r="F92" s="117"/>
      <c r="G92" s="189"/>
    </row>
    <row r="93" spans="1:7" ht="15.75">
      <c r="A93" s="115"/>
      <c r="B93" s="115"/>
      <c r="C93" s="231" t="s">
        <v>354</v>
      </c>
      <c r="D93" s="116" t="s">
        <v>202</v>
      </c>
      <c r="E93" s="117">
        <v>406255</v>
      </c>
      <c r="F93" s="117">
        <v>146633</v>
      </c>
      <c r="G93" s="189"/>
    </row>
    <row r="94" spans="1:7" ht="30">
      <c r="A94" s="115"/>
      <c r="B94" s="115"/>
      <c r="C94" s="226">
        <v>4780</v>
      </c>
      <c r="D94" s="116" t="s">
        <v>362</v>
      </c>
      <c r="E94" s="117">
        <v>22048</v>
      </c>
      <c r="F94" s="117">
        <v>7319</v>
      </c>
      <c r="G94" s="189"/>
    </row>
    <row r="95" spans="1:7" ht="30">
      <c r="A95" s="115"/>
      <c r="B95" s="115" t="s">
        <v>186</v>
      </c>
      <c r="C95" s="226"/>
      <c r="D95" s="116" t="s">
        <v>185</v>
      </c>
      <c r="E95" s="117">
        <f>E96</f>
        <v>39949</v>
      </c>
      <c r="F95" s="117">
        <f>F96</f>
        <v>9964</v>
      </c>
      <c r="G95" s="189"/>
    </row>
    <row r="96" spans="1:7" ht="15.75">
      <c r="A96" s="115"/>
      <c r="B96" s="115"/>
      <c r="C96" s="226">
        <v>4300</v>
      </c>
      <c r="D96" s="116" t="s">
        <v>208</v>
      </c>
      <c r="E96" s="117">
        <v>39949</v>
      </c>
      <c r="F96" s="117">
        <v>9964</v>
      </c>
      <c r="G96" s="189"/>
    </row>
    <row r="97" spans="1:7" ht="15.75">
      <c r="A97" s="115"/>
      <c r="B97" s="115" t="s">
        <v>54</v>
      </c>
      <c r="C97" s="226"/>
      <c r="D97" s="116" t="s">
        <v>46</v>
      </c>
      <c r="E97" s="117">
        <f>E98</f>
        <v>40000</v>
      </c>
      <c r="F97" s="117">
        <f>F98</f>
        <v>0</v>
      </c>
      <c r="G97" s="189"/>
    </row>
    <row r="98" spans="1:7" ht="15.75">
      <c r="A98" s="115"/>
      <c r="B98" s="115"/>
      <c r="C98" s="231">
        <v>4300</v>
      </c>
      <c r="D98" s="116" t="s">
        <v>202</v>
      </c>
      <c r="E98" s="117">
        <v>40000</v>
      </c>
      <c r="F98" s="117">
        <v>0</v>
      </c>
      <c r="G98" s="189"/>
    </row>
    <row r="99" spans="1:7" ht="27" customHeight="1">
      <c r="A99" s="338" t="s">
        <v>143</v>
      </c>
      <c r="B99" s="338"/>
      <c r="C99" s="338"/>
      <c r="D99" s="338"/>
      <c r="E99" s="99">
        <f>E4+E59</f>
        <v>21280380</v>
      </c>
      <c r="F99" s="99">
        <f>F4+F59</f>
        <v>9988530</v>
      </c>
      <c r="G99" s="271">
        <f>F99/E99%</f>
        <v>46.937742653091725</v>
      </c>
    </row>
  </sheetData>
  <sheetProtection/>
  <mergeCells count="3">
    <mergeCell ref="F1:G1"/>
    <mergeCell ref="A2:G2"/>
    <mergeCell ref="A99:D99"/>
  </mergeCells>
  <printOptions/>
  <pageMargins left="0.75" right="0.75" top="1" bottom="1" header="0.5" footer="0.5"/>
  <pageSetup fitToHeight="3" fitToWidth="1" horizontalDpi="600" verticalDpi="600" orientation="portrait" paperSize="9" scale="76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6"/>
  </sheetPr>
  <dimension ref="A1:G38"/>
  <sheetViews>
    <sheetView zoomScalePageLayoutView="0" workbookViewId="0" topLeftCell="A37">
      <selection activeCell="C14" sqref="C14:D14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12.00390625" style="236" customWidth="1"/>
    <col min="4" max="4" width="34.37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5:7" ht="39" customHeight="1">
      <c r="E1" s="104"/>
      <c r="F1" s="318" t="s">
        <v>159</v>
      </c>
      <c r="G1" s="319"/>
    </row>
    <row r="2" spans="1:7" ht="96" customHeight="1" thickBot="1">
      <c r="A2" s="339" t="s">
        <v>366</v>
      </c>
      <c r="B2" s="339"/>
      <c r="C2" s="339"/>
      <c r="D2" s="339"/>
      <c r="E2" s="339"/>
      <c r="F2" s="339"/>
      <c r="G2" s="339"/>
    </row>
    <row r="3" spans="1:7" s="205" customFormat="1" ht="16.5" thickBot="1">
      <c r="A3" s="241" t="s">
        <v>1</v>
      </c>
      <c r="B3" s="240" t="s">
        <v>2</v>
      </c>
      <c r="C3" s="224" t="s">
        <v>3</v>
      </c>
      <c r="D3" s="184" t="s">
        <v>4</v>
      </c>
      <c r="E3" s="184" t="s">
        <v>5</v>
      </c>
      <c r="F3" s="184" t="s">
        <v>6</v>
      </c>
      <c r="G3" s="185" t="s">
        <v>7</v>
      </c>
    </row>
    <row r="4" spans="1:7" ht="30.75" customHeight="1">
      <c r="A4" s="124" t="s">
        <v>121</v>
      </c>
      <c r="B4" s="124"/>
      <c r="C4" s="227"/>
      <c r="D4" s="126" t="s">
        <v>122</v>
      </c>
      <c r="E4" s="127">
        <f>E5+E14+E19+E29</f>
        <v>6487718</v>
      </c>
      <c r="F4" s="127">
        <f>F5+F14+F19+F29</f>
        <v>2565372</v>
      </c>
      <c r="G4" s="174">
        <f>F4/E4%</f>
        <v>39.54197762603122</v>
      </c>
    </row>
    <row r="5" spans="1:7" ht="30">
      <c r="A5" s="115"/>
      <c r="B5" s="115" t="s">
        <v>123</v>
      </c>
      <c r="C5" s="226"/>
      <c r="D5" s="116" t="s">
        <v>47</v>
      </c>
      <c r="E5" s="117">
        <f>E6+E7+E8+E9+E10+E11+E12+E13</f>
        <v>3265838</v>
      </c>
      <c r="F5" s="117">
        <f>F6+F7+F8+F9+F10+F11+F12+F13</f>
        <v>1176208</v>
      </c>
      <c r="G5" s="189"/>
    </row>
    <row r="6" spans="1:7" ht="85.5">
      <c r="A6" s="115"/>
      <c r="B6" s="115"/>
      <c r="C6" s="226">
        <v>2320</v>
      </c>
      <c r="D6" s="192" t="s">
        <v>207</v>
      </c>
      <c r="E6" s="117">
        <v>750000</v>
      </c>
      <c r="F6" s="117">
        <v>104593</v>
      </c>
      <c r="G6" s="189"/>
    </row>
    <row r="7" spans="1:7" ht="85.5">
      <c r="A7" s="115"/>
      <c r="B7" s="115"/>
      <c r="C7" s="226">
        <v>2830</v>
      </c>
      <c r="D7" s="192" t="s">
        <v>240</v>
      </c>
      <c r="E7" s="117">
        <v>2018000</v>
      </c>
      <c r="F7" s="117">
        <v>899313</v>
      </c>
      <c r="G7" s="189"/>
    </row>
    <row r="8" spans="1:7" ht="15.75">
      <c r="A8" s="115"/>
      <c r="B8" s="115"/>
      <c r="C8" s="226">
        <v>3110</v>
      </c>
      <c r="D8" s="256" t="s">
        <v>300</v>
      </c>
      <c r="E8" s="117">
        <v>293800</v>
      </c>
      <c r="F8" s="117">
        <v>74236</v>
      </c>
      <c r="G8" s="189"/>
    </row>
    <row r="9" spans="1:7" ht="30">
      <c r="A9" s="115"/>
      <c r="B9" s="115"/>
      <c r="C9" s="226">
        <v>4010</v>
      </c>
      <c r="D9" s="193" t="s">
        <v>198</v>
      </c>
      <c r="E9" s="117">
        <v>37200</v>
      </c>
      <c r="F9" s="117">
        <v>7377</v>
      </c>
      <c r="G9" s="189"/>
    </row>
    <row r="10" spans="1:7" ht="30">
      <c r="A10" s="115"/>
      <c r="B10" s="115"/>
      <c r="C10" s="226">
        <v>4040</v>
      </c>
      <c r="D10" s="116" t="s">
        <v>212</v>
      </c>
      <c r="E10" s="117">
        <v>1224</v>
      </c>
      <c r="F10" s="117">
        <v>1224</v>
      </c>
      <c r="G10" s="189"/>
    </row>
    <row r="11" spans="1:7" ht="15.75">
      <c r="A11" s="115"/>
      <c r="B11" s="115"/>
      <c r="C11" s="231" t="s">
        <v>200</v>
      </c>
      <c r="D11" s="116" t="s">
        <v>201</v>
      </c>
      <c r="E11" s="117">
        <v>14700</v>
      </c>
      <c r="F11" s="117">
        <v>897</v>
      </c>
      <c r="G11" s="189"/>
    </row>
    <row r="12" spans="1:7" ht="15.75">
      <c r="A12" s="115"/>
      <c r="B12" s="115"/>
      <c r="C12" s="231">
        <v>4170</v>
      </c>
      <c r="D12" s="116" t="s">
        <v>158</v>
      </c>
      <c r="E12" s="117">
        <v>43676</v>
      </c>
      <c r="F12" s="117">
        <v>25256</v>
      </c>
      <c r="G12" s="189"/>
    </row>
    <row r="13" spans="1:7" ht="15.75">
      <c r="A13" s="115"/>
      <c r="B13" s="115"/>
      <c r="C13" s="231" t="s">
        <v>360</v>
      </c>
      <c r="D13" s="116" t="s">
        <v>202</v>
      </c>
      <c r="E13" s="117">
        <v>107238</v>
      </c>
      <c r="F13" s="117">
        <v>63312</v>
      </c>
      <c r="G13" s="189"/>
    </row>
    <row r="14" spans="1:7" ht="15.75">
      <c r="A14" s="115"/>
      <c r="B14" s="115" t="s">
        <v>135</v>
      </c>
      <c r="C14" s="226"/>
      <c r="D14" s="116" t="s">
        <v>49</v>
      </c>
      <c r="E14" s="117">
        <f>E15+E16+E17+E18</f>
        <v>2275846</v>
      </c>
      <c r="F14" s="117">
        <f>F15+F16+F17+F18</f>
        <v>1028417</v>
      </c>
      <c r="G14" s="189"/>
    </row>
    <row r="15" spans="1:7" ht="85.5">
      <c r="A15" s="115"/>
      <c r="B15" s="115"/>
      <c r="C15" s="226">
        <v>2320</v>
      </c>
      <c r="D15" s="192" t="s">
        <v>207</v>
      </c>
      <c r="E15" s="117">
        <v>215000</v>
      </c>
      <c r="F15" s="117">
        <v>63008</v>
      </c>
      <c r="G15" s="189"/>
    </row>
    <row r="16" spans="1:7" ht="15.75">
      <c r="A16" s="115"/>
      <c r="B16" s="115"/>
      <c r="C16" s="226">
        <v>3110</v>
      </c>
      <c r="D16" s="116" t="s">
        <v>300</v>
      </c>
      <c r="E16" s="117">
        <v>1795631</v>
      </c>
      <c r="F16" s="117">
        <v>869779</v>
      </c>
      <c r="G16" s="189"/>
    </row>
    <row r="17" spans="1:7" ht="15.75">
      <c r="A17" s="115"/>
      <c r="B17" s="115"/>
      <c r="C17" s="231" t="s">
        <v>200</v>
      </c>
      <c r="D17" s="116" t="s">
        <v>201</v>
      </c>
      <c r="E17" s="117">
        <v>39828</v>
      </c>
      <c r="F17" s="117">
        <v>9181</v>
      </c>
      <c r="G17" s="189"/>
    </row>
    <row r="18" spans="1:7" ht="15.75">
      <c r="A18" s="115"/>
      <c r="B18" s="115"/>
      <c r="C18" s="231">
        <v>4170</v>
      </c>
      <c r="D18" s="116" t="s">
        <v>158</v>
      </c>
      <c r="E18" s="117">
        <v>225387</v>
      </c>
      <c r="F18" s="117">
        <v>86449</v>
      </c>
      <c r="G18" s="189"/>
    </row>
    <row r="19" spans="1:7" ht="30">
      <c r="A19" s="115"/>
      <c r="B19" s="115" t="s">
        <v>127</v>
      </c>
      <c r="C19" s="226"/>
      <c r="D19" s="116" t="s">
        <v>36</v>
      </c>
      <c r="E19" s="117">
        <f>E20+E21+E22+E23+E24+E25+E26+E27+E28</f>
        <v>939512</v>
      </c>
      <c r="F19" s="117">
        <f>F20+F21+F22+F23+F24+F25+F26+F27+F28</f>
        <v>358686</v>
      </c>
      <c r="G19" s="189"/>
    </row>
    <row r="20" spans="1:7" ht="30">
      <c r="A20" s="115"/>
      <c r="B20" s="115"/>
      <c r="C20" s="231">
        <v>4010</v>
      </c>
      <c r="D20" s="193" t="s">
        <v>198</v>
      </c>
      <c r="E20" s="117">
        <v>468000</v>
      </c>
      <c r="F20" s="117">
        <v>211659</v>
      </c>
      <c r="G20" s="189"/>
    </row>
    <row r="21" spans="1:7" ht="30">
      <c r="A21" s="115"/>
      <c r="B21" s="115"/>
      <c r="C21" s="231" t="s">
        <v>301</v>
      </c>
      <c r="D21" s="193" t="s">
        <v>198</v>
      </c>
      <c r="E21" s="117">
        <v>24766</v>
      </c>
      <c r="F21" s="117"/>
      <c r="G21" s="189"/>
    </row>
    <row r="22" spans="1:7" ht="30">
      <c r="A22" s="115"/>
      <c r="B22" s="115"/>
      <c r="C22" s="226">
        <v>4040</v>
      </c>
      <c r="D22" s="116" t="s">
        <v>212</v>
      </c>
      <c r="E22" s="117">
        <v>30766</v>
      </c>
      <c r="F22" s="117">
        <v>30766</v>
      </c>
      <c r="G22" s="189"/>
    </row>
    <row r="23" spans="1:7" ht="15.75">
      <c r="A23" s="115"/>
      <c r="B23" s="115"/>
      <c r="C23" s="231" t="s">
        <v>302</v>
      </c>
      <c r="D23" s="116" t="s">
        <v>201</v>
      </c>
      <c r="E23" s="117">
        <v>97000</v>
      </c>
      <c r="F23" s="117">
        <v>37501</v>
      </c>
      <c r="G23" s="189"/>
    </row>
    <row r="24" spans="1:7" ht="25.5">
      <c r="A24" s="115"/>
      <c r="B24" s="115"/>
      <c r="C24" s="231" t="s">
        <v>303</v>
      </c>
      <c r="D24" s="116" t="s">
        <v>201</v>
      </c>
      <c r="E24" s="117">
        <v>4394</v>
      </c>
      <c r="F24" s="117"/>
      <c r="G24" s="189"/>
    </row>
    <row r="25" spans="1:7" ht="15.75">
      <c r="A25" s="115"/>
      <c r="B25" s="115"/>
      <c r="C25" s="231">
        <v>4170</v>
      </c>
      <c r="D25" s="116" t="s">
        <v>158</v>
      </c>
      <c r="E25" s="117">
        <v>16501</v>
      </c>
      <c r="F25" s="117">
        <v>7520</v>
      </c>
      <c r="G25" s="189"/>
    </row>
    <row r="26" spans="1:7" ht="15.75">
      <c r="A26" s="115"/>
      <c r="B26" s="115"/>
      <c r="C26" s="231" t="s">
        <v>304</v>
      </c>
      <c r="D26" s="116" t="s">
        <v>158</v>
      </c>
      <c r="E26" s="117">
        <v>20000</v>
      </c>
      <c r="F26" s="117"/>
      <c r="G26" s="189"/>
    </row>
    <row r="27" spans="1:7" ht="15.75">
      <c r="A27" s="115"/>
      <c r="B27" s="115"/>
      <c r="C27" s="231" t="s">
        <v>239</v>
      </c>
      <c r="D27" s="116" t="s">
        <v>202</v>
      </c>
      <c r="E27" s="117">
        <v>155183</v>
      </c>
      <c r="F27" s="117">
        <v>71240</v>
      </c>
      <c r="G27" s="189"/>
    </row>
    <row r="28" spans="1:7" ht="15.75">
      <c r="A28" s="115"/>
      <c r="B28" s="115"/>
      <c r="C28" s="231" t="s">
        <v>361</v>
      </c>
      <c r="D28" s="116" t="s">
        <v>202</v>
      </c>
      <c r="E28" s="117">
        <v>122902</v>
      </c>
      <c r="F28" s="117"/>
      <c r="G28" s="189"/>
    </row>
    <row r="29" spans="1:7" ht="38.25">
      <c r="A29" s="115"/>
      <c r="B29" s="115" t="s">
        <v>160</v>
      </c>
      <c r="C29" s="226"/>
      <c r="D29" s="191" t="s">
        <v>161</v>
      </c>
      <c r="E29" s="117">
        <f>E30</f>
        <v>6522</v>
      </c>
      <c r="F29" s="117">
        <f>F30</f>
        <v>2061</v>
      </c>
      <c r="G29" s="189"/>
    </row>
    <row r="30" spans="1:7" ht="85.5">
      <c r="A30" s="115"/>
      <c r="B30" s="115"/>
      <c r="C30" s="231">
        <v>2830</v>
      </c>
      <c r="D30" s="192" t="s">
        <v>240</v>
      </c>
      <c r="E30" s="117">
        <v>6522</v>
      </c>
      <c r="F30" s="117">
        <v>2061</v>
      </c>
      <c r="G30" s="189"/>
    </row>
    <row r="31" spans="1:7" ht="47.25">
      <c r="A31" s="124" t="s">
        <v>33</v>
      </c>
      <c r="B31" s="124"/>
      <c r="C31" s="227"/>
      <c r="D31" s="128" t="s">
        <v>192</v>
      </c>
      <c r="E31" s="127">
        <f>E35+E32</f>
        <v>3739748</v>
      </c>
      <c r="F31" s="127">
        <f>F35+F32</f>
        <v>642041</v>
      </c>
      <c r="G31" s="174">
        <f>F31/E31%</f>
        <v>17.168028434001435</v>
      </c>
    </row>
    <row r="32" spans="1:7" ht="45">
      <c r="A32" s="194"/>
      <c r="B32" s="194" t="s">
        <v>187</v>
      </c>
      <c r="C32" s="226"/>
      <c r="D32" s="193" t="s">
        <v>188</v>
      </c>
      <c r="E32" s="195">
        <f>E33+E34</f>
        <v>70692</v>
      </c>
      <c r="F32" s="195">
        <f>F33+F34</f>
        <v>25071</v>
      </c>
      <c r="G32" s="196"/>
    </row>
    <row r="33" spans="1:7" ht="85.5">
      <c r="A33" s="194"/>
      <c r="B33" s="194"/>
      <c r="C33" s="226">
        <v>2320</v>
      </c>
      <c r="D33" s="192" t="s">
        <v>207</v>
      </c>
      <c r="E33" s="195">
        <v>21372</v>
      </c>
      <c r="F33" s="195">
        <v>411</v>
      </c>
      <c r="G33" s="196"/>
    </row>
    <row r="34" spans="1:7" ht="42.75">
      <c r="A34" s="194"/>
      <c r="B34" s="194"/>
      <c r="C34" s="226">
        <v>2580</v>
      </c>
      <c r="D34" s="192" t="s">
        <v>216</v>
      </c>
      <c r="E34" s="195">
        <v>49320</v>
      </c>
      <c r="F34" s="195">
        <v>24660</v>
      </c>
      <c r="G34" s="196"/>
    </row>
    <row r="35" spans="1:7" ht="15.75">
      <c r="A35" s="115"/>
      <c r="B35" s="115" t="s">
        <v>37</v>
      </c>
      <c r="C35" s="226"/>
      <c r="D35" s="116" t="s">
        <v>38</v>
      </c>
      <c r="E35" s="117">
        <f>E36+E37</f>
        <v>3669056</v>
      </c>
      <c r="F35" s="117">
        <f>F36+F37</f>
        <v>616970</v>
      </c>
      <c r="G35" s="189"/>
    </row>
    <row r="36" spans="1:7" ht="85.5">
      <c r="A36" s="115"/>
      <c r="B36" s="115"/>
      <c r="C36" s="226">
        <v>2320</v>
      </c>
      <c r="D36" s="192" t="s">
        <v>207</v>
      </c>
      <c r="E36" s="117">
        <v>1357341</v>
      </c>
      <c r="F36" s="117">
        <v>616970</v>
      </c>
      <c r="G36" s="189"/>
    </row>
    <row r="37" spans="1:7" ht="90">
      <c r="A37" s="115"/>
      <c r="B37" s="115"/>
      <c r="C37" s="226">
        <v>6620</v>
      </c>
      <c r="D37" s="5" t="s">
        <v>263</v>
      </c>
      <c r="E37" s="117">
        <v>2311715</v>
      </c>
      <c r="F37" s="117"/>
      <c r="G37" s="189"/>
    </row>
    <row r="38" spans="1:7" ht="33.75" customHeight="1">
      <c r="A38" s="338" t="s">
        <v>143</v>
      </c>
      <c r="B38" s="338"/>
      <c r="C38" s="338"/>
      <c r="D38" s="338"/>
      <c r="E38" s="99">
        <f>E4+E31</f>
        <v>10227466</v>
      </c>
      <c r="F38" s="99">
        <f>F4+F31</f>
        <v>3207413</v>
      </c>
      <c r="G38" s="271">
        <f>F38/E38%</f>
        <v>31.360778906524843</v>
      </c>
    </row>
  </sheetData>
  <sheetProtection/>
  <mergeCells count="3">
    <mergeCell ref="F1:G1"/>
    <mergeCell ref="A2:G2"/>
    <mergeCell ref="A38:D38"/>
  </mergeCells>
  <printOptions/>
  <pageMargins left="0.75" right="0.75" top="1" bottom="1" header="0.5" footer="0.5"/>
  <pageSetup fitToHeight="2" horizontalDpi="600" verticalDpi="600" orientation="portrait" paperSize="9" scale="79" r:id="rId1"/>
  <headerFooter alignWithMargins="0">
    <oddFooter>&amp;CStrona &amp;P</oddFooter>
  </headerFooter>
  <rowBreaks count="1" manualBreakCount="1">
    <brk id="28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6"/>
  </sheetPr>
  <dimension ref="A1:L28"/>
  <sheetViews>
    <sheetView zoomScale="75" zoomScaleNormal="75" zoomScalePageLayoutView="0" workbookViewId="0" topLeftCell="A1">
      <selection activeCell="D12" sqref="D12"/>
    </sheetView>
  </sheetViews>
  <sheetFormatPr defaultColWidth="9.00390625" defaultRowHeight="12.75"/>
  <cols>
    <col min="3" max="3" width="9.125" style="254" customWidth="1"/>
    <col min="4" max="4" width="31.375" style="0" customWidth="1"/>
    <col min="5" max="5" width="24.00390625" style="0" customWidth="1"/>
    <col min="6" max="6" width="21.75390625" style="0" customWidth="1"/>
    <col min="7" max="7" width="15.125" style="0" bestFit="1" customWidth="1"/>
  </cols>
  <sheetData>
    <row r="1" spans="1:7" ht="30.75" customHeight="1">
      <c r="A1" s="104"/>
      <c r="B1" s="104"/>
      <c r="C1" s="104"/>
      <c r="D1" s="1"/>
      <c r="E1" s="1"/>
      <c r="F1" s="340" t="s">
        <v>162</v>
      </c>
      <c r="G1" s="341"/>
    </row>
    <row r="2" spans="1:7" ht="63" customHeight="1" thickBot="1">
      <c r="A2" s="342" t="s">
        <v>401</v>
      </c>
      <c r="B2" s="342"/>
      <c r="C2" s="342"/>
      <c r="D2" s="342"/>
      <c r="E2" s="342"/>
      <c r="F2" s="342"/>
      <c r="G2" s="342"/>
    </row>
    <row r="3" spans="1:7" ht="16.5" thickBot="1">
      <c r="A3" s="221" t="s">
        <v>1</v>
      </c>
      <c r="B3" s="105" t="s">
        <v>2</v>
      </c>
      <c r="C3" s="105" t="s">
        <v>3</v>
      </c>
      <c r="D3" s="3" t="s">
        <v>4</v>
      </c>
      <c r="E3" s="3" t="s">
        <v>5</v>
      </c>
      <c r="F3" s="4" t="s">
        <v>6</v>
      </c>
      <c r="G3" s="252" t="s">
        <v>7</v>
      </c>
    </row>
    <row r="4" spans="1:7" ht="27" customHeight="1" thickBot="1">
      <c r="A4" s="179">
        <v>600</v>
      </c>
      <c r="B4" s="179"/>
      <c r="C4" s="179"/>
      <c r="D4" s="180" t="s">
        <v>220</v>
      </c>
      <c r="E4" s="181">
        <f>E5</f>
        <v>24173243</v>
      </c>
      <c r="F4" s="253">
        <f>F5</f>
        <v>0</v>
      </c>
      <c r="G4" s="257">
        <f>F4/E4%</f>
        <v>0</v>
      </c>
    </row>
    <row r="5" spans="1:12" ht="27.75" customHeight="1" thickBot="1">
      <c r="A5" s="61"/>
      <c r="B5" s="141" t="s">
        <v>64</v>
      </c>
      <c r="C5" s="142"/>
      <c r="D5" s="107" t="s">
        <v>78</v>
      </c>
      <c r="E5" s="143">
        <f>E6</f>
        <v>24173243</v>
      </c>
      <c r="F5" s="143">
        <f>F6</f>
        <v>0</v>
      </c>
      <c r="G5" s="273"/>
      <c r="K5" s="250"/>
      <c r="L5" s="251"/>
    </row>
    <row r="6" spans="1:7" ht="36.75" customHeight="1">
      <c r="A6" s="61"/>
      <c r="B6" s="139"/>
      <c r="C6" s="108">
        <v>6050</v>
      </c>
      <c r="D6" s="109" t="s">
        <v>204</v>
      </c>
      <c r="E6" s="140">
        <v>24173243</v>
      </c>
      <c r="F6" s="244">
        <v>0</v>
      </c>
      <c r="G6" s="257"/>
    </row>
    <row r="7" spans="1:7" ht="24.75" customHeight="1">
      <c r="A7" s="141" t="s">
        <v>15</v>
      </c>
      <c r="B7" s="141"/>
      <c r="C7" s="142"/>
      <c r="D7" s="107" t="s">
        <v>221</v>
      </c>
      <c r="E7" s="143">
        <f>E8</f>
        <v>1752551</v>
      </c>
      <c r="F7" s="143">
        <f>F8</f>
        <v>1614454</v>
      </c>
      <c r="G7" s="272">
        <f>F7/E7%</f>
        <v>92.12022931144372</v>
      </c>
    </row>
    <row r="8" spans="1:7" ht="48" customHeight="1">
      <c r="A8" s="61"/>
      <c r="B8" s="141" t="s">
        <v>149</v>
      </c>
      <c r="C8" s="142"/>
      <c r="D8" s="107" t="s">
        <v>156</v>
      </c>
      <c r="E8" s="143">
        <f>E9+E10+E11+E12</f>
        <v>1752551</v>
      </c>
      <c r="F8" s="143">
        <f>F9+F10+F11+F12</f>
        <v>1614454</v>
      </c>
      <c r="G8" s="249"/>
    </row>
    <row r="9" spans="1:7" ht="36" customHeight="1">
      <c r="A9" s="61"/>
      <c r="B9" s="61"/>
      <c r="C9" s="56">
        <v>6050</v>
      </c>
      <c r="D9" s="109" t="s">
        <v>204</v>
      </c>
      <c r="E9" s="58">
        <v>33000</v>
      </c>
      <c r="F9" s="245"/>
      <c r="G9" s="249"/>
    </row>
    <row r="10" spans="1:7" ht="36" customHeight="1">
      <c r="A10" s="61"/>
      <c r="B10" s="61"/>
      <c r="C10" s="56">
        <v>6057</v>
      </c>
      <c r="D10" s="109" t="s">
        <v>204</v>
      </c>
      <c r="E10" s="58">
        <v>1431868</v>
      </c>
      <c r="F10" s="245">
        <v>1372286</v>
      </c>
      <c r="G10" s="249"/>
    </row>
    <row r="11" spans="1:7" ht="36" customHeight="1">
      <c r="A11" s="61"/>
      <c r="B11" s="61"/>
      <c r="C11" s="56">
        <v>6059</v>
      </c>
      <c r="D11" s="109" t="s">
        <v>204</v>
      </c>
      <c r="E11" s="58">
        <v>252683</v>
      </c>
      <c r="F11" s="245">
        <v>242168</v>
      </c>
      <c r="G11" s="249"/>
    </row>
    <row r="12" spans="1:7" ht="36" customHeight="1">
      <c r="A12" s="61"/>
      <c r="B12" s="61"/>
      <c r="C12" s="56">
        <v>6060</v>
      </c>
      <c r="D12" s="109" t="s">
        <v>272</v>
      </c>
      <c r="E12" s="58">
        <v>35000</v>
      </c>
      <c r="F12" s="246"/>
      <c r="G12" s="249"/>
    </row>
    <row r="13" spans="1:7" ht="33" customHeight="1">
      <c r="A13" s="144" t="s">
        <v>23</v>
      </c>
      <c r="B13" s="144"/>
      <c r="C13" s="145"/>
      <c r="D13" s="146" t="s">
        <v>24</v>
      </c>
      <c r="E13" s="147">
        <f>E14</f>
        <v>1098195</v>
      </c>
      <c r="F13" s="247">
        <f>F14</f>
        <v>654639</v>
      </c>
      <c r="G13" s="23">
        <f>F13/E13%</f>
        <v>59.61045169573709</v>
      </c>
    </row>
    <row r="14" spans="1:7" ht="26.25" customHeight="1">
      <c r="A14" s="65"/>
      <c r="B14" s="149" t="s">
        <v>66</v>
      </c>
      <c r="C14" s="101"/>
      <c r="D14" s="242" t="s">
        <v>79</v>
      </c>
      <c r="E14" s="147">
        <f>E15</f>
        <v>1098195</v>
      </c>
      <c r="F14" s="147">
        <f>F15</f>
        <v>654639</v>
      </c>
      <c r="G14" s="110"/>
    </row>
    <row r="15" spans="1:7" ht="86.25" customHeight="1">
      <c r="A15" s="65"/>
      <c r="B15" s="65"/>
      <c r="C15" s="27">
        <v>6617</v>
      </c>
      <c r="D15" s="274" t="s">
        <v>324</v>
      </c>
      <c r="E15" s="59">
        <v>1098195</v>
      </c>
      <c r="F15" s="246">
        <v>654639</v>
      </c>
      <c r="G15" s="23"/>
    </row>
    <row r="16" spans="1:7" ht="36" customHeight="1">
      <c r="A16" s="144" t="s">
        <v>33</v>
      </c>
      <c r="B16" s="144"/>
      <c r="C16" s="98"/>
      <c r="D16" s="311" t="s">
        <v>275</v>
      </c>
      <c r="E16" s="147">
        <f>E17</f>
        <v>2311715</v>
      </c>
      <c r="F16" s="147">
        <f>F17</f>
        <v>0</v>
      </c>
      <c r="G16" s="23">
        <f>F16/E16%</f>
        <v>0</v>
      </c>
    </row>
    <row r="17" spans="1:7" ht="24.75" customHeight="1">
      <c r="A17" s="61"/>
      <c r="B17" s="141" t="s">
        <v>37</v>
      </c>
      <c r="C17" s="142"/>
      <c r="D17" s="243" t="s">
        <v>38</v>
      </c>
      <c r="E17" s="147">
        <f>E18</f>
        <v>2311715</v>
      </c>
      <c r="F17" s="147">
        <f>F18</f>
        <v>0</v>
      </c>
      <c r="G17" s="110"/>
    </row>
    <row r="18" spans="1:7" ht="84" customHeight="1">
      <c r="A18" s="61"/>
      <c r="B18" s="61"/>
      <c r="C18" s="56">
        <v>6620</v>
      </c>
      <c r="D18" s="40" t="s">
        <v>263</v>
      </c>
      <c r="E18" s="59">
        <v>2311715</v>
      </c>
      <c r="F18" s="246"/>
      <c r="G18" s="23"/>
    </row>
    <row r="19" spans="1:7" ht="30" customHeight="1">
      <c r="A19" s="141" t="s">
        <v>50</v>
      </c>
      <c r="B19" s="141"/>
      <c r="C19" s="142"/>
      <c r="D19" s="100" t="s">
        <v>51</v>
      </c>
      <c r="E19" s="147">
        <f>E20</f>
        <v>460200</v>
      </c>
      <c r="F19" s="147">
        <f>F20</f>
        <v>0</v>
      </c>
      <c r="G19" s="23">
        <f>F19/E19%</f>
        <v>0</v>
      </c>
    </row>
    <row r="20" spans="1:7" ht="36" customHeight="1">
      <c r="A20" s="141"/>
      <c r="B20" s="141" t="s">
        <v>72</v>
      </c>
      <c r="C20" s="142"/>
      <c r="D20" s="275" t="s">
        <v>84</v>
      </c>
      <c r="E20" s="147">
        <f>E21+E22</f>
        <v>460200</v>
      </c>
      <c r="F20" s="147">
        <f>F21+F22</f>
        <v>0</v>
      </c>
      <c r="G20" s="110"/>
    </row>
    <row r="21" spans="1:7" ht="36" customHeight="1">
      <c r="A21" s="141"/>
      <c r="B21" s="141"/>
      <c r="C21" s="108">
        <v>6050</v>
      </c>
      <c r="D21" s="182" t="s">
        <v>204</v>
      </c>
      <c r="E21" s="183">
        <v>440000</v>
      </c>
      <c r="F21" s="248"/>
      <c r="G21" s="78"/>
    </row>
    <row r="22" spans="1:7" ht="44.25" customHeight="1">
      <c r="A22" s="61"/>
      <c r="B22" s="61"/>
      <c r="C22" s="56">
        <v>6060</v>
      </c>
      <c r="D22" s="66" t="s">
        <v>205</v>
      </c>
      <c r="E22" s="59">
        <v>20200</v>
      </c>
      <c r="F22" s="246"/>
      <c r="G22" s="23"/>
    </row>
    <row r="23" spans="1:7" ht="21" customHeight="1">
      <c r="A23" s="144" t="s">
        <v>108</v>
      </c>
      <c r="B23" s="144"/>
      <c r="C23" s="98"/>
      <c r="D23" s="100" t="s">
        <v>109</v>
      </c>
      <c r="E23" s="147">
        <f>E24</f>
        <v>2430000</v>
      </c>
      <c r="F23" s="147">
        <f>F24</f>
        <v>2252115</v>
      </c>
      <c r="G23" s="110">
        <f>F23/E23%</f>
        <v>92.67962962962963</v>
      </c>
    </row>
    <row r="24" spans="1:7" ht="23.25" customHeight="1">
      <c r="A24" s="63"/>
      <c r="B24" s="144" t="s">
        <v>189</v>
      </c>
      <c r="C24" s="98"/>
      <c r="D24" s="100" t="s">
        <v>190</v>
      </c>
      <c r="E24" s="147">
        <f>E25+E26+E27</f>
        <v>2430000</v>
      </c>
      <c r="F24" s="147">
        <f>F25+F26+F27</f>
        <v>2252115</v>
      </c>
      <c r="G24" s="110"/>
    </row>
    <row r="25" spans="1:7" ht="30" customHeight="1">
      <c r="A25" s="65"/>
      <c r="B25" s="65"/>
      <c r="C25" s="27">
        <v>6050</v>
      </c>
      <c r="D25" s="182" t="s">
        <v>204</v>
      </c>
      <c r="E25" s="59">
        <v>782043</v>
      </c>
      <c r="F25" s="59">
        <v>739171</v>
      </c>
      <c r="G25" s="30"/>
    </row>
    <row r="26" spans="1:7" ht="36" customHeight="1">
      <c r="A26" s="65"/>
      <c r="B26" s="65"/>
      <c r="C26" s="27">
        <v>6057</v>
      </c>
      <c r="D26" s="182" t="s">
        <v>204</v>
      </c>
      <c r="E26" s="59">
        <v>1153570</v>
      </c>
      <c r="F26" s="59">
        <v>1059061</v>
      </c>
      <c r="G26" s="30"/>
    </row>
    <row r="27" spans="1:7" ht="36.75" customHeight="1">
      <c r="A27" s="65"/>
      <c r="B27" s="65"/>
      <c r="C27" s="27">
        <v>6059</v>
      </c>
      <c r="D27" s="182" t="s">
        <v>204</v>
      </c>
      <c r="E27" s="59">
        <v>494387</v>
      </c>
      <c r="F27" s="59">
        <v>453883</v>
      </c>
      <c r="G27" s="30"/>
    </row>
    <row r="28" spans="1:7" ht="32.25" customHeight="1">
      <c r="A28" s="343" t="s">
        <v>39</v>
      </c>
      <c r="B28" s="344"/>
      <c r="C28" s="344"/>
      <c r="D28" s="344"/>
      <c r="E28" s="255">
        <f>E4+E7+E13+E16+E19+E23</f>
        <v>32225904</v>
      </c>
      <c r="F28" s="255">
        <f>F4+F7+F13+F16+F19+F23</f>
        <v>4521208</v>
      </c>
      <c r="G28" s="174">
        <f>F28/E28%</f>
        <v>14.029732106196308</v>
      </c>
    </row>
  </sheetData>
  <sheetProtection/>
  <mergeCells count="3">
    <mergeCell ref="F1:G1"/>
    <mergeCell ref="A2:G2"/>
    <mergeCell ref="A28:D28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G21"/>
  <sheetViews>
    <sheetView zoomScale="75" zoomScaleNormal="75" zoomScalePageLayoutView="0" workbookViewId="0" topLeftCell="A1">
      <selection activeCell="L11" sqref="L11"/>
    </sheetView>
  </sheetViews>
  <sheetFormatPr defaultColWidth="9.00390625" defaultRowHeight="12.75"/>
  <cols>
    <col min="1" max="1" width="8.25390625" style="102" customWidth="1"/>
    <col min="2" max="2" width="10.75390625" style="102" customWidth="1"/>
    <col min="3" max="3" width="10.875" style="102" customWidth="1"/>
    <col min="4" max="4" width="26.875" style="102" customWidth="1"/>
    <col min="5" max="5" width="19.625" style="102" customWidth="1"/>
    <col min="6" max="6" width="17.125" style="102" customWidth="1"/>
    <col min="7" max="7" width="13.75390625" style="102" customWidth="1"/>
    <col min="8" max="16384" width="9.125" style="102" customWidth="1"/>
  </cols>
  <sheetData>
    <row r="1" spans="1:7" ht="29.25" customHeight="1">
      <c r="A1" s="1"/>
      <c r="B1" s="1"/>
      <c r="C1" s="1"/>
      <c r="D1" s="177"/>
      <c r="G1" s="177" t="s">
        <v>163</v>
      </c>
    </row>
    <row r="2" spans="1:7" s="176" customFormat="1" ht="87.75" customHeight="1">
      <c r="A2" s="345" t="s">
        <v>365</v>
      </c>
      <c r="B2" s="345"/>
      <c r="C2" s="345"/>
      <c r="D2" s="345"/>
      <c r="E2" s="345"/>
      <c r="F2" s="345"/>
      <c r="G2" s="345"/>
    </row>
    <row r="3" spans="1:7" ht="33.75" customHeight="1">
      <c r="A3" s="98" t="s">
        <v>325</v>
      </c>
      <c r="B3" s="98" t="s">
        <v>2</v>
      </c>
      <c r="C3" s="98" t="s">
        <v>3</v>
      </c>
      <c r="D3" s="98" t="s">
        <v>4</v>
      </c>
      <c r="E3" s="98" t="s">
        <v>326</v>
      </c>
      <c r="F3" s="98" t="s">
        <v>6</v>
      </c>
      <c r="G3" s="98" t="s">
        <v>7</v>
      </c>
    </row>
    <row r="4" spans="1:7" ht="36" customHeight="1">
      <c r="A4" s="119" t="s">
        <v>279</v>
      </c>
      <c r="B4" s="119"/>
      <c r="C4" s="269"/>
      <c r="D4" s="121" t="s">
        <v>305</v>
      </c>
      <c r="E4" s="122">
        <f>E5+E7+E9+E11+E13+E15+E17+E19</f>
        <v>1500000</v>
      </c>
      <c r="F4" s="122">
        <f>F5+F7+F9+F11+F13+F15+F17+F19</f>
        <v>8616</v>
      </c>
      <c r="G4" s="174">
        <f>F4/E4%</f>
        <v>0.5744</v>
      </c>
    </row>
    <row r="5" spans="1:7" ht="30.75" customHeight="1">
      <c r="A5" s="115"/>
      <c r="B5" s="115" t="s">
        <v>306</v>
      </c>
      <c r="C5" s="231"/>
      <c r="D5" s="116" t="s">
        <v>307</v>
      </c>
      <c r="E5" s="117">
        <f>E6</f>
        <v>1055000</v>
      </c>
      <c r="F5" s="117">
        <f>F6</f>
        <v>0</v>
      </c>
      <c r="G5" s="174"/>
    </row>
    <row r="6" spans="1:7" ht="36.75" customHeight="1">
      <c r="A6" s="115"/>
      <c r="B6" s="115"/>
      <c r="C6" s="231" t="s">
        <v>308</v>
      </c>
      <c r="D6" s="116" t="s">
        <v>202</v>
      </c>
      <c r="E6" s="117">
        <v>1055000</v>
      </c>
      <c r="F6" s="117"/>
      <c r="G6" s="174"/>
    </row>
    <row r="7" spans="1:7" ht="30" customHeight="1">
      <c r="A7" s="115"/>
      <c r="B7" s="115" t="s">
        <v>309</v>
      </c>
      <c r="C7" s="231"/>
      <c r="D7" s="116" t="s">
        <v>310</v>
      </c>
      <c r="E7" s="117">
        <f>E8</f>
        <v>10000</v>
      </c>
      <c r="F7" s="117">
        <f>F8</f>
        <v>0</v>
      </c>
      <c r="G7" s="174"/>
    </row>
    <row r="8" spans="1:7" ht="30.75" customHeight="1">
      <c r="A8" s="115"/>
      <c r="B8" s="115"/>
      <c r="C8" s="231" t="s">
        <v>311</v>
      </c>
      <c r="D8" s="116" t="s">
        <v>202</v>
      </c>
      <c r="E8" s="117">
        <v>10000</v>
      </c>
      <c r="F8" s="117"/>
      <c r="G8" s="174"/>
    </row>
    <row r="9" spans="1:7" ht="33" customHeight="1">
      <c r="A9" s="115"/>
      <c r="B9" s="115" t="s">
        <v>312</v>
      </c>
      <c r="C9" s="231"/>
      <c r="D9" s="116" t="s">
        <v>313</v>
      </c>
      <c r="E9" s="117">
        <f>E10</f>
        <v>340000</v>
      </c>
      <c r="F9" s="117">
        <f>F10</f>
        <v>0</v>
      </c>
      <c r="G9" s="174"/>
    </row>
    <row r="10" spans="1:7" ht="24" customHeight="1">
      <c r="A10" s="115"/>
      <c r="B10" s="115"/>
      <c r="C10" s="231" t="s">
        <v>316</v>
      </c>
      <c r="D10" s="116" t="s">
        <v>202</v>
      </c>
      <c r="E10" s="117">
        <v>340000</v>
      </c>
      <c r="F10" s="117"/>
      <c r="G10" s="174"/>
    </row>
    <row r="11" spans="1:7" ht="22.5" customHeight="1">
      <c r="A11" s="115"/>
      <c r="B11" s="115" t="s">
        <v>314</v>
      </c>
      <c r="C11" s="231"/>
      <c r="D11" s="116" t="s">
        <v>315</v>
      </c>
      <c r="E11" s="117">
        <f>E12</f>
        <v>10000</v>
      </c>
      <c r="F11" s="117">
        <f>F12</f>
        <v>0</v>
      </c>
      <c r="G11" s="174"/>
    </row>
    <row r="12" spans="1:7" ht="27" customHeight="1">
      <c r="A12" s="115"/>
      <c r="B12" s="115"/>
      <c r="C12" s="231" t="s">
        <v>316</v>
      </c>
      <c r="D12" s="116" t="s">
        <v>202</v>
      </c>
      <c r="E12" s="117">
        <v>10000</v>
      </c>
      <c r="F12" s="117"/>
      <c r="G12" s="174"/>
    </row>
    <row r="13" spans="1:7" ht="30">
      <c r="A13" s="115"/>
      <c r="B13" s="115" t="s">
        <v>317</v>
      </c>
      <c r="C13" s="231"/>
      <c r="D13" s="116" t="s">
        <v>318</v>
      </c>
      <c r="E13" s="117">
        <f>E14</f>
        <v>10000</v>
      </c>
      <c r="F13" s="117">
        <f>F14</f>
        <v>0</v>
      </c>
      <c r="G13" s="174"/>
    </row>
    <row r="14" spans="1:7" ht="21" customHeight="1">
      <c r="A14" s="115"/>
      <c r="B14" s="115"/>
      <c r="C14" s="231" t="s">
        <v>316</v>
      </c>
      <c r="D14" s="116" t="s">
        <v>202</v>
      </c>
      <c r="E14" s="117">
        <v>10000</v>
      </c>
      <c r="F14" s="117"/>
      <c r="G14" s="174"/>
    </row>
    <row r="15" spans="1:7" ht="30">
      <c r="A15" s="115"/>
      <c r="B15" s="115" t="s">
        <v>320</v>
      </c>
      <c r="C15" s="231"/>
      <c r="D15" s="116" t="s">
        <v>322</v>
      </c>
      <c r="E15" s="117">
        <f>E16</f>
        <v>15000</v>
      </c>
      <c r="F15" s="117">
        <f>F16</f>
        <v>0</v>
      </c>
      <c r="G15" s="174"/>
    </row>
    <row r="16" spans="1:7" ht="25.5" customHeight="1">
      <c r="A16" s="115"/>
      <c r="B16" s="115"/>
      <c r="C16" s="231">
        <v>4390</v>
      </c>
      <c r="D16" s="116" t="s">
        <v>202</v>
      </c>
      <c r="E16" s="117">
        <v>15000</v>
      </c>
      <c r="F16" s="117"/>
      <c r="G16" s="174"/>
    </row>
    <row r="17" spans="1:7" ht="30">
      <c r="A17" s="115"/>
      <c r="B17" s="115" t="s">
        <v>319</v>
      </c>
      <c r="C17" s="231"/>
      <c r="D17" s="116" t="s">
        <v>323</v>
      </c>
      <c r="E17" s="117">
        <f>E18</f>
        <v>10000</v>
      </c>
      <c r="F17" s="117">
        <f>F18</f>
        <v>0</v>
      </c>
      <c r="G17" s="174"/>
    </row>
    <row r="18" spans="1:7" ht="27.75" customHeight="1">
      <c r="A18" s="115"/>
      <c r="B18" s="115"/>
      <c r="C18" s="231">
        <v>4270</v>
      </c>
      <c r="D18" s="116" t="s">
        <v>202</v>
      </c>
      <c r="E18" s="117">
        <v>10000</v>
      </c>
      <c r="F18" s="117"/>
      <c r="G18" s="174"/>
    </row>
    <row r="19" spans="1:7" ht="21.75" customHeight="1">
      <c r="A19" s="115"/>
      <c r="B19" s="115" t="s">
        <v>321</v>
      </c>
      <c r="C19" s="231"/>
      <c r="D19" s="116" t="s">
        <v>46</v>
      </c>
      <c r="E19" s="117">
        <f>E20</f>
        <v>50000</v>
      </c>
      <c r="F19" s="117">
        <f>F20</f>
        <v>8616</v>
      </c>
      <c r="G19" s="174"/>
    </row>
    <row r="20" spans="1:7" ht="29.25" customHeight="1">
      <c r="A20" s="115"/>
      <c r="B20" s="115"/>
      <c r="C20" s="231" t="s">
        <v>270</v>
      </c>
      <c r="D20" s="116" t="s">
        <v>202</v>
      </c>
      <c r="E20" s="117">
        <v>50000</v>
      </c>
      <c r="F20" s="117">
        <v>8616</v>
      </c>
      <c r="G20" s="174"/>
    </row>
    <row r="21" spans="1:7" ht="30" customHeight="1">
      <c r="A21" s="332" t="s">
        <v>143</v>
      </c>
      <c r="B21" s="333"/>
      <c r="C21" s="333"/>
      <c r="D21" s="334"/>
      <c r="E21" s="99">
        <f>E4</f>
        <v>1500000</v>
      </c>
      <c r="F21" s="99">
        <f>F4</f>
        <v>8616</v>
      </c>
      <c r="G21" s="271">
        <f>F21/E21%</f>
        <v>0.5744</v>
      </c>
    </row>
  </sheetData>
  <sheetProtection/>
  <mergeCells count="2">
    <mergeCell ref="A2:G2"/>
    <mergeCell ref="A21:D2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17"/>
  <sheetViews>
    <sheetView zoomScale="75" zoomScaleNormal="75" zoomScalePageLayoutView="0" workbookViewId="0" topLeftCell="A1">
      <selection activeCell="H34" sqref="H34"/>
    </sheetView>
  </sheetViews>
  <sheetFormatPr defaultColWidth="9.00390625" defaultRowHeight="12.75"/>
  <cols>
    <col min="1" max="1" width="5.625" style="102" customWidth="1"/>
    <col min="2" max="2" width="5.00390625" style="102" customWidth="1"/>
    <col min="3" max="3" width="51.875" style="102" customWidth="1"/>
    <col min="4" max="4" width="15.25390625" style="102" customWidth="1"/>
    <col min="5" max="5" width="14.25390625" style="102" customWidth="1"/>
    <col min="6" max="6" width="16.25390625" style="102" customWidth="1"/>
    <col min="7" max="7" width="16.75390625" style="102" customWidth="1"/>
    <col min="8" max="16384" width="9.125" style="102" customWidth="1"/>
  </cols>
  <sheetData>
    <row r="1" spans="1:7" ht="30.75" customHeight="1">
      <c r="A1" s="1"/>
      <c r="B1" s="1"/>
      <c r="C1" s="1"/>
      <c r="D1" s="1"/>
      <c r="E1" s="1"/>
      <c r="F1" s="346" t="s">
        <v>194</v>
      </c>
      <c r="G1" s="346"/>
    </row>
    <row r="2" spans="1:7" ht="24.75" customHeight="1">
      <c r="A2" s="1"/>
      <c r="B2" s="1"/>
      <c r="C2" s="1"/>
      <c r="D2" s="1"/>
      <c r="E2" s="1"/>
      <c r="F2" s="1"/>
      <c r="G2" s="1"/>
    </row>
    <row r="3" spans="1:7" s="178" customFormat="1" ht="90.75" customHeight="1">
      <c r="A3" s="48"/>
      <c r="B3" s="48"/>
      <c r="C3" s="347" t="s">
        <v>373</v>
      </c>
      <c r="D3" s="347"/>
      <c r="E3" s="347"/>
      <c r="F3" s="347"/>
      <c r="G3" s="48"/>
    </row>
    <row r="4" spans="1:7" ht="18" customHeight="1">
      <c r="A4" s="1"/>
      <c r="B4" s="1"/>
      <c r="C4" s="1"/>
      <c r="D4" s="1"/>
      <c r="E4" s="1"/>
      <c r="F4" s="1"/>
      <c r="G4" s="1"/>
    </row>
    <row r="5" spans="1:7" ht="18" customHeight="1">
      <c r="A5" s="1"/>
      <c r="B5" s="1"/>
      <c r="C5" s="1"/>
      <c r="D5" s="1"/>
      <c r="E5" s="1"/>
      <c r="F5" s="1"/>
      <c r="G5" s="1"/>
    </row>
    <row r="6" spans="1:7" ht="30.75" customHeight="1">
      <c r="A6" s="349" t="s">
        <v>110</v>
      </c>
      <c r="B6" s="350" t="s">
        <v>4</v>
      </c>
      <c r="C6" s="351"/>
      <c r="D6" s="354" t="s">
        <v>372</v>
      </c>
      <c r="E6" s="354"/>
      <c r="F6" s="355" t="s">
        <v>113</v>
      </c>
      <c r="G6" s="355"/>
    </row>
    <row r="7" spans="1:7" ht="24.75" customHeight="1">
      <c r="A7" s="349"/>
      <c r="B7" s="352"/>
      <c r="C7" s="353"/>
      <c r="D7" s="6" t="s">
        <v>5</v>
      </c>
      <c r="E7" s="6" t="s">
        <v>6</v>
      </c>
      <c r="F7" s="6" t="s">
        <v>5</v>
      </c>
      <c r="G7" s="6" t="s">
        <v>6</v>
      </c>
    </row>
    <row r="8" spans="1:7" ht="31.5" customHeight="1">
      <c r="A8" s="47"/>
      <c r="B8" s="291">
        <v>1</v>
      </c>
      <c r="C8" s="95" t="s">
        <v>248</v>
      </c>
      <c r="D8" s="52">
        <v>2158000</v>
      </c>
      <c r="E8" s="52">
        <v>345383</v>
      </c>
      <c r="F8" s="52">
        <v>2158000</v>
      </c>
      <c r="G8" s="52">
        <v>295541</v>
      </c>
    </row>
    <row r="9" spans="1:7" ht="48.75" customHeight="1">
      <c r="A9" s="47"/>
      <c r="B9" s="291">
        <v>2</v>
      </c>
      <c r="C9" s="94" t="s">
        <v>197</v>
      </c>
      <c r="D9" s="52">
        <v>200000</v>
      </c>
      <c r="E9" s="52">
        <v>97321</v>
      </c>
      <c r="F9" s="52">
        <v>200000</v>
      </c>
      <c r="G9" s="52">
        <v>70744</v>
      </c>
    </row>
    <row r="10" spans="1:7" ht="28.5" customHeight="1">
      <c r="A10" s="46"/>
      <c r="B10" s="348" t="s">
        <v>143</v>
      </c>
      <c r="C10" s="348"/>
      <c r="D10" s="53">
        <f>D8+D9</f>
        <v>2358000</v>
      </c>
      <c r="E10" s="53">
        <f>E8+E9</f>
        <v>442704</v>
      </c>
      <c r="F10" s="53">
        <f>F8+F9</f>
        <v>2358000</v>
      </c>
      <c r="G10" s="53">
        <f>G8+G9</f>
        <v>366285</v>
      </c>
    </row>
    <row r="11" spans="2:7" ht="24.75" customHeight="1">
      <c r="B11" s="90"/>
      <c r="C11" s="90"/>
      <c r="D11" s="91"/>
      <c r="E11" s="91"/>
      <c r="F11" s="91"/>
      <c r="G11" s="91"/>
    </row>
    <row r="12" spans="2:7" ht="18.75" customHeight="1">
      <c r="B12" s="90"/>
      <c r="C12" s="90"/>
      <c r="D12" s="91"/>
      <c r="E12" s="91"/>
      <c r="F12" s="91"/>
      <c r="G12" s="91"/>
    </row>
    <row r="13" spans="2:7" ht="18.75" customHeight="1">
      <c r="B13" s="90"/>
      <c r="C13" s="90"/>
      <c r="D13" s="55"/>
      <c r="E13" s="55"/>
      <c r="F13" s="55"/>
      <c r="G13" s="55"/>
    </row>
    <row r="14" spans="2:7" ht="21.75" customHeight="1">
      <c r="B14" s="90"/>
      <c r="C14" s="90"/>
      <c r="D14" s="55"/>
      <c r="E14" s="55"/>
      <c r="F14" s="55"/>
      <c r="G14" s="55"/>
    </row>
    <row r="15" spans="2:7" ht="31.5" customHeight="1">
      <c r="B15" s="31"/>
      <c r="C15" s="96"/>
      <c r="D15" s="55"/>
      <c r="E15" s="55"/>
      <c r="F15" s="55"/>
      <c r="G15" s="55"/>
    </row>
    <row r="16" spans="2:7" s="93" customFormat="1" ht="24.75" customHeight="1">
      <c r="B16" s="92"/>
      <c r="C16" s="92"/>
      <c r="D16" s="91"/>
      <c r="E16" s="91"/>
      <c r="F16" s="91"/>
      <c r="G16" s="91"/>
    </row>
    <row r="17" spans="4:7" ht="15">
      <c r="D17" s="55"/>
      <c r="E17" s="55"/>
      <c r="F17" s="55"/>
      <c r="G17" s="55"/>
    </row>
  </sheetData>
  <sheetProtection/>
  <mergeCells count="7">
    <mergeCell ref="F1:G1"/>
    <mergeCell ref="C3:F3"/>
    <mergeCell ref="B10:C10"/>
    <mergeCell ref="A6:A7"/>
    <mergeCell ref="B6:C7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K30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6.125" style="1" customWidth="1"/>
    <col min="2" max="2" width="9.00390625" style="1" customWidth="1"/>
    <col min="3" max="3" width="12.375" style="1" customWidth="1"/>
    <col min="4" max="4" width="10.75390625" style="1" customWidth="1"/>
    <col min="5" max="5" width="42.125" style="1" customWidth="1"/>
    <col min="6" max="6" width="18.00390625" style="1" customWidth="1"/>
    <col min="7" max="7" width="16.625" style="1" customWidth="1"/>
    <col min="8" max="8" width="11.625" style="22" customWidth="1"/>
    <col min="9" max="9" width="9.125" style="1" customWidth="1"/>
    <col min="10" max="10" width="19.375" style="1" customWidth="1"/>
    <col min="11" max="16384" width="9.125" style="1" customWidth="1"/>
  </cols>
  <sheetData>
    <row r="1" spans="7:8" ht="39" customHeight="1">
      <c r="G1" s="356" t="s">
        <v>370</v>
      </c>
      <c r="H1" s="357"/>
    </row>
    <row r="2" spans="1:6" ht="57.75" customHeight="1">
      <c r="A2"/>
      <c r="B2" s="295"/>
      <c r="C2" s="295"/>
      <c r="D2" s="359" t="s">
        <v>400</v>
      </c>
      <c r="E2" s="359"/>
      <c r="F2" s="359"/>
    </row>
    <row r="3" spans="1:6" ht="15.75">
      <c r="A3" s="295"/>
      <c r="B3" s="295"/>
      <c r="C3" s="295"/>
      <c r="D3" s="296"/>
      <c r="E3" s="297"/>
      <c r="F3" s="295"/>
    </row>
    <row r="4" spans="1:6" ht="15">
      <c r="A4" s="295"/>
      <c r="B4" s="295"/>
      <c r="C4" s="295"/>
      <c r="D4" s="295"/>
      <c r="E4" s="295"/>
      <c r="F4" s="295"/>
    </row>
    <row r="5" spans="1:8" s="104" customFormat="1" ht="28.5" customHeight="1">
      <c r="A5" s="298" t="s">
        <v>110</v>
      </c>
      <c r="B5" s="298" t="s">
        <v>325</v>
      </c>
      <c r="C5" s="298" t="s">
        <v>2</v>
      </c>
      <c r="D5" s="298" t="s">
        <v>374</v>
      </c>
      <c r="E5" s="298" t="s">
        <v>375</v>
      </c>
      <c r="F5" s="298" t="s">
        <v>5</v>
      </c>
      <c r="G5" s="120" t="s">
        <v>6</v>
      </c>
      <c r="H5" s="120" t="s">
        <v>7</v>
      </c>
    </row>
    <row r="6" spans="1:8" s="104" customFormat="1" ht="30">
      <c r="A6" s="299"/>
      <c r="B6" s="299"/>
      <c r="C6" s="299"/>
      <c r="D6" s="299"/>
      <c r="E6" s="300" t="s">
        <v>376</v>
      </c>
      <c r="F6" s="99">
        <f>F7</f>
        <v>16320453</v>
      </c>
      <c r="G6" s="99">
        <f>G7</f>
        <v>6805171</v>
      </c>
      <c r="H6" s="110">
        <f>G6/F6%</f>
        <v>41.6971943119471</v>
      </c>
    </row>
    <row r="7" spans="1:8" s="104" customFormat="1" ht="15.75">
      <c r="A7" s="301"/>
      <c r="B7" s="301"/>
      <c r="C7" s="301"/>
      <c r="D7" s="301"/>
      <c r="E7" s="302" t="s">
        <v>377</v>
      </c>
      <c r="F7" s="99">
        <f>F8+F9+F10+F11+F12+F13+F14+F15</f>
        <v>16320453</v>
      </c>
      <c r="G7" s="99">
        <f>G8+G9+G10+G11+G12+G13+G14+G15</f>
        <v>6805171</v>
      </c>
      <c r="H7" s="110"/>
    </row>
    <row r="8" spans="1:8" s="104" customFormat="1" ht="25.5">
      <c r="A8" s="301" t="s">
        <v>111</v>
      </c>
      <c r="B8" s="301">
        <v>600</v>
      </c>
      <c r="C8" s="301">
        <v>60014</v>
      </c>
      <c r="D8" s="301">
        <v>2310</v>
      </c>
      <c r="E8" s="303" t="s">
        <v>378</v>
      </c>
      <c r="F8" s="304">
        <v>242830</v>
      </c>
      <c r="G8" s="7">
        <v>159550</v>
      </c>
      <c r="H8" s="52"/>
    </row>
    <row r="9" spans="1:8" s="104" customFormat="1" ht="140.25">
      <c r="A9" s="301" t="s">
        <v>112</v>
      </c>
      <c r="B9" s="301">
        <v>750</v>
      </c>
      <c r="C9" s="301">
        <v>75020</v>
      </c>
      <c r="D9" s="301">
        <v>6617</v>
      </c>
      <c r="E9" s="303" t="s">
        <v>379</v>
      </c>
      <c r="F9" s="305">
        <v>1098195</v>
      </c>
      <c r="G9" s="7">
        <v>654639</v>
      </c>
      <c r="H9" s="52"/>
    </row>
    <row r="10" spans="1:8" s="104" customFormat="1" ht="15">
      <c r="A10" s="301" t="s">
        <v>380</v>
      </c>
      <c r="B10" s="301">
        <v>851</v>
      </c>
      <c r="C10" s="301">
        <v>85156</v>
      </c>
      <c r="D10" s="301">
        <v>2320</v>
      </c>
      <c r="E10" s="303" t="s">
        <v>381</v>
      </c>
      <c r="F10" s="305">
        <v>10324000</v>
      </c>
      <c r="G10" s="7">
        <v>5206000</v>
      </c>
      <c r="H10" s="52"/>
    </row>
    <row r="11" spans="1:8" s="104" customFormat="1" ht="25.5">
      <c r="A11" s="301" t="s">
        <v>382</v>
      </c>
      <c r="B11" s="301">
        <v>852</v>
      </c>
      <c r="C11" s="301">
        <v>85201</v>
      </c>
      <c r="D11" s="301">
        <v>2320</v>
      </c>
      <c r="E11" s="303" t="s">
        <v>383</v>
      </c>
      <c r="F11" s="305">
        <v>750000</v>
      </c>
      <c r="G11" s="7">
        <v>104593</v>
      </c>
      <c r="H11" s="52"/>
    </row>
    <row r="12" spans="1:8" s="104" customFormat="1" ht="25.5">
      <c r="A12" s="301" t="s">
        <v>384</v>
      </c>
      <c r="B12" s="301">
        <v>852</v>
      </c>
      <c r="C12" s="301">
        <v>85204</v>
      </c>
      <c r="D12" s="301">
        <v>2320</v>
      </c>
      <c r="E12" s="303" t="s">
        <v>385</v>
      </c>
      <c r="F12" s="305">
        <v>215000</v>
      </c>
      <c r="G12" s="7">
        <v>63008</v>
      </c>
      <c r="H12" s="52"/>
    </row>
    <row r="13" spans="1:8" s="104" customFormat="1" ht="15">
      <c r="A13" s="301" t="s">
        <v>386</v>
      </c>
      <c r="B13" s="301">
        <v>853</v>
      </c>
      <c r="C13" s="301">
        <v>85311</v>
      </c>
      <c r="D13" s="301">
        <v>2320</v>
      </c>
      <c r="E13" s="303" t="s">
        <v>387</v>
      </c>
      <c r="F13" s="305">
        <v>21372</v>
      </c>
      <c r="G13" s="7">
        <v>411</v>
      </c>
      <c r="H13" s="52"/>
    </row>
    <row r="14" spans="1:8" s="104" customFormat="1" ht="15">
      <c r="A14" s="301" t="s">
        <v>388</v>
      </c>
      <c r="B14" s="301">
        <v>853</v>
      </c>
      <c r="C14" s="301">
        <v>85333</v>
      </c>
      <c r="D14" s="301">
        <v>2320</v>
      </c>
      <c r="E14" s="303" t="s">
        <v>389</v>
      </c>
      <c r="F14" s="305">
        <v>1357341</v>
      </c>
      <c r="G14" s="7">
        <v>616970</v>
      </c>
      <c r="H14" s="52"/>
    </row>
    <row r="15" spans="1:8" s="104" customFormat="1" ht="15">
      <c r="A15" s="301" t="s">
        <v>390</v>
      </c>
      <c r="B15" s="301">
        <v>853</v>
      </c>
      <c r="C15" s="301">
        <v>85333</v>
      </c>
      <c r="D15" s="301">
        <v>6620</v>
      </c>
      <c r="E15" s="303" t="s">
        <v>389</v>
      </c>
      <c r="F15" s="305">
        <v>2311715</v>
      </c>
      <c r="G15" s="7"/>
      <c r="H15" s="52"/>
    </row>
    <row r="16" spans="1:11" s="104" customFormat="1" ht="30">
      <c r="A16" s="299"/>
      <c r="B16" s="299"/>
      <c r="C16" s="299"/>
      <c r="D16" s="299"/>
      <c r="E16" s="300" t="s">
        <v>391</v>
      </c>
      <c r="F16" s="306">
        <f>F17+F23</f>
        <v>7323104</v>
      </c>
      <c r="G16" s="306">
        <f>G17+G23</f>
        <v>3365991</v>
      </c>
      <c r="H16" s="110">
        <f>G16/F16%</f>
        <v>45.96399286422807</v>
      </c>
      <c r="J16" s="96"/>
      <c r="K16" s="96"/>
    </row>
    <row r="17" spans="1:11" s="104" customFormat="1" ht="29.25" customHeight="1">
      <c r="A17" s="301"/>
      <c r="B17" s="301"/>
      <c r="C17" s="301"/>
      <c r="D17" s="301"/>
      <c r="E17" s="302" t="s">
        <v>392</v>
      </c>
      <c r="F17" s="307">
        <f>F18+F19+F20+F21+F22</f>
        <v>5168582</v>
      </c>
      <c r="G17" s="99">
        <f>G18+G19+G20+G21+G22</f>
        <v>2464617</v>
      </c>
      <c r="H17" s="110"/>
      <c r="J17" s="96"/>
      <c r="K17" s="96"/>
    </row>
    <row r="18" spans="1:11" s="104" customFormat="1" ht="51">
      <c r="A18" s="301" t="s">
        <v>111</v>
      </c>
      <c r="B18" s="301">
        <v>801</v>
      </c>
      <c r="C18" s="301">
        <v>80102</v>
      </c>
      <c r="D18" s="301">
        <v>2540</v>
      </c>
      <c r="E18" s="303" t="s">
        <v>393</v>
      </c>
      <c r="F18" s="304">
        <v>1624070</v>
      </c>
      <c r="G18" s="7">
        <v>749747</v>
      </c>
      <c r="H18" s="52"/>
      <c r="J18" s="309"/>
      <c r="K18" s="96"/>
    </row>
    <row r="19" spans="1:11" s="104" customFormat="1" ht="51">
      <c r="A19" s="301" t="s">
        <v>112</v>
      </c>
      <c r="B19" s="301">
        <v>801</v>
      </c>
      <c r="C19" s="301">
        <v>80111</v>
      </c>
      <c r="D19" s="301">
        <v>2540</v>
      </c>
      <c r="E19" s="303" t="s">
        <v>393</v>
      </c>
      <c r="F19" s="305">
        <v>482891</v>
      </c>
      <c r="G19" s="7">
        <v>232822</v>
      </c>
      <c r="H19" s="52"/>
      <c r="J19" s="310"/>
      <c r="K19" s="96"/>
    </row>
    <row r="20" spans="1:11" s="104" customFormat="1" ht="25.5">
      <c r="A20" s="301" t="s">
        <v>380</v>
      </c>
      <c r="B20" s="301">
        <v>853</v>
      </c>
      <c r="C20" s="301">
        <v>85311</v>
      </c>
      <c r="D20" s="301">
        <v>2580</v>
      </c>
      <c r="E20" s="303" t="s">
        <v>394</v>
      </c>
      <c r="F20" s="305">
        <v>49320</v>
      </c>
      <c r="G20" s="7">
        <v>24660</v>
      </c>
      <c r="H20" s="52"/>
      <c r="J20" s="310"/>
      <c r="K20" s="96"/>
    </row>
    <row r="21" spans="1:11" s="104" customFormat="1" ht="51">
      <c r="A21" s="301" t="s">
        <v>382</v>
      </c>
      <c r="B21" s="301">
        <v>854</v>
      </c>
      <c r="C21" s="301">
        <v>85403</v>
      </c>
      <c r="D21" s="301">
        <v>2540</v>
      </c>
      <c r="E21" s="303" t="s">
        <v>393</v>
      </c>
      <c r="F21" s="304">
        <v>1003456</v>
      </c>
      <c r="G21" s="7">
        <v>459382</v>
      </c>
      <c r="H21" s="52"/>
      <c r="J21" s="309"/>
      <c r="K21" s="96"/>
    </row>
    <row r="22" spans="1:11" s="104" customFormat="1" ht="38.25">
      <c r="A22" s="301" t="s">
        <v>384</v>
      </c>
      <c r="B22" s="301">
        <v>854</v>
      </c>
      <c r="C22" s="301">
        <v>85403</v>
      </c>
      <c r="D22" s="301">
        <v>2540</v>
      </c>
      <c r="E22" s="303" t="s">
        <v>196</v>
      </c>
      <c r="F22" s="304">
        <v>2008845</v>
      </c>
      <c r="G22" s="7">
        <v>998006</v>
      </c>
      <c r="H22" s="52"/>
      <c r="J22" s="309"/>
      <c r="K22" s="96"/>
    </row>
    <row r="23" spans="1:8" s="104" customFormat="1" ht="15.75">
      <c r="A23" s="301"/>
      <c r="B23" s="301"/>
      <c r="C23" s="301"/>
      <c r="D23" s="301"/>
      <c r="E23" s="302" t="s">
        <v>395</v>
      </c>
      <c r="F23" s="99">
        <f>SUM(F24:F27)</f>
        <v>2154522</v>
      </c>
      <c r="G23" s="99">
        <f>SUM(G24:G27)</f>
        <v>901374</v>
      </c>
      <c r="H23" s="110">
        <f>G23/F23%</f>
        <v>41.836379484637426</v>
      </c>
    </row>
    <row r="24" spans="1:8" s="104" customFormat="1" ht="38.25">
      <c r="A24" s="301" t="s">
        <v>111</v>
      </c>
      <c r="B24" s="301">
        <v>852</v>
      </c>
      <c r="C24" s="301">
        <v>85201</v>
      </c>
      <c r="D24" s="301">
        <v>2830</v>
      </c>
      <c r="E24" s="303" t="s">
        <v>396</v>
      </c>
      <c r="F24" s="304">
        <v>2018000</v>
      </c>
      <c r="G24" s="7">
        <v>899313</v>
      </c>
      <c r="H24" s="52"/>
    </row>
    <row r="25" spans="1:8" s="104" customFormat="1" ht="38.25">
      <c r="A25" s="301" t="s">
        <v>112</v>
      </c>
      <c r="B25" s="301">
        <v>852</v>
      </c>
      <c r="C25" s="301">
        <v>85220</v>
      </c>
      <c r="D25" s="301">
        <v>2830</v>
      </c>
      <c r="E25" s="303" t="s">
        <v>397</v>
      </c>
      <c r="F25" s="304">
        <v>6522</v>
      </c>
      <c r="G25" s="7">
        <v>2061</v>
      </c>
      <c r="H25" s="52"/>
    </row>
    <row r="26" spans="1:8" s="104" customFormat="1" ht="51">
      <c r="A26" s="301" t="s">
        <v>380</v>
      </c>
      <c r="B26" s="301">
        <v>921</v>
      </c>
      <c r="C26" s="301">
        <v>92105</v>
      </c>
      <c r="D26" s="301">
        <v>2360</v>
      </c>
      <c r="E26" s="303" t="s">
        <v>398</v>
      </c>
      <c r="F26" s="304">
        <v>70000</v>
      </c>
      <c r="G26" s="7"/>
      <c r="H26" s="52"/>
    </row>
    <row r="27" spans="1:8" s="104" customFormat="1" ht="54.75" customHeight="1">
      <c r="A27" s="301" t="s">
        <v>382</v>
      </c>
      <c r="B27" s="301">
        <v>926</v>
      </c>
      <c r="C27" s="301">
        <v>92605</v>
      </c>
      <c r="D27" s="301">
        <v>2360</v>
      </c>
      <c r="E27" s="303" t="s">
        <v>399</v>
      </c>
      <c r="F27" s="304">
        <v>60000</v>
      </c>
      <c r="G27" s="7"/>
      <c r="H27" s="52"/>
    </row>
    <row r="28" spans="1:8" s="104" customFormat="1" ht="27.75" customHeight="1">
      <c r="A28" s="358" t="s">
        <v>143</v>
      </c>
      <c r="B28" s="358"/>
      <c r="C28" s="358"/>
      <c r="D28" s="358"/>
      <c r="E28" s="358"/>
      <c r="F28" s="306">
        <f>F6+F16</f>
        <v>23643557</v>
      </c>
      <c r="G28" s="306">
        <f>G6+G16</f>
        <v>10171162</v>
      </c>
      <c r="H28" s="110">
        <f>G28/F28%</f>
        <v>43.01874713690499</v>
      </c>
    </row>
    <row r="29" spans="1:6" ht="15.75">
      <c r="A29" s="294"/>
      <c r="B29"/>
      <c r="C29"/>
      <c r="D29"/>
      <c r="E29" s="161"/>
      <c r="F29" s="308"/>
    </row>
    <row r="30" spans="5:6" ht="15">
      <c r="E30" s="49"/>
      <c r="F30" s="49"/>
    </row>
  </sheetData>
  <sheetProtection/>
  <mergeCells count="3">
    <mergeCell ref="G1:H1"/>
    <mergeCell ref="A28:E28"/>
    <mergeCell ref="D2:F2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H44"/>
  <sheetViews>
    <sheetView zoomScalePageLayoutView="0" workbookViewId="0" topLeftCell="B1">
      <pane xSplit="6" ySplit="3" topLeftCell="H4" activePane="bottomRight" state="frozen"/>
      <selection pane="topLeft" activeCell="B1" sqref="B1"/>
      <selection pane="topRight" activeCell="H1" sqref="H1"/>
      <selection pane="bottomLeft" activeCell="B4" sqref="B4"/>
      <selection pane="bottomRight" activeCell="A2" sqref="A2:G2"/>
    </sheetView>
  </sheetViews>
  <sheetFormatPr defaultColWidth="9.00390625" defaultRowHeight="12.75"/>
  <cols>
    <col min="1" max="1" width="7.875" style="163" customWidth="1"/>
    <col min="2" max="2" width="9.125" style="163" customWidth="1"/>
    <col min="3" max="3" width="12.75390625" style="282" customWidth="1"/>
    <col min="4" max="4" width="31.875" style="163" customWidth="1"/>
    <col min="5" max="5" width="20.375" style="163" customWidth="1"/>
    <col min="6" max="6" width="21.125" style="163" customWidth="1"/>
    <col min="7" max="7" width="12.875" style="163" customWidth="1"/>
    <col min="8" max="16384" width="9.125" style="163" customWidth="1"/>
  </cols>
  <sheetData>
    <row r="1" spans="1:7" ht="29.25" customHeight="1">
      <c r="A1" s="162"/>
      <c r="E1" s="164"/>
      <c r="F1" s="360" t="s">
        <v>243</v>
      </c>
      <c r="G1" s="360"/>
    </row>
    <row r="2" spans="1:7" ht="46.5" customHeight="1" thickBot="1">
      <c r="A2" s="361" t="s">
        <v>329</v>
      </c>
      <c r="B2" s="361"/>
      <c r="C2" s="361"/>
      <c r="D2" s="361"/>
      <c r="E2" s="361"/>
      <c r="F2" s="361"/>
      <c r="G2" s="361"/>
    </row>
    <row r="3" spans="1:7" ht="16.5" thickBot="1">
      <c r="A3" s="278" t="s">
        <v>1</v>
      </c>
      <c r="B3" s="184" t="s">
        <v>2</v>
      </c>
      <c r="C3" s="283" t="s">
        <v>3</v>
      </c>
      <c r="D3" s="184" t="s">
        <v>4</v>
      </c>
      <c r="E3" s="279" t="s">
        <v>5</v>
      </c>
      <c r="F3" s="280" t="s">
        <v>6</v>
      </c>
      <c r="G3" s="276" t="s">
        <v>7</v>
      </c>
    </row>
    <row r="4" spans="1:7" s="164" customFormat="1" ht="27.75" customHeight="1">
      <c r="A4" s="111" t="s">
        <v>8</v>
      </c>
      <c r="B4" s="112"/>
      <c r="C4" s="284"/>
      <c r="D4" s="281" t="s">
        <v>10</v>
      </c>
      <c r="E4" s="277">
        <f>E5</f>
        <v>10000</v>
      </c>
      <c r="F4" s="277">
        <f>F5</f>
        <v>0</v>
      </c>
      <c r="G4" s="113">
        <f>F4/E4%</f>
        <v>0</v>
      </c>
    </row>
    <row r="5" spans="1:7" ht="50.25" customHeight="1">
      <c r="A5" s="165"/>
      <c r="B5" s="166" t="s">
        <v>9</v>
      </c>
      <c r="C5" s="285"/>
      <c r="D5" s="167" t="s">
        <v>148</v>
      </c>
      <c r="E5" s="168">
        <f>E6</f>
        <v>10000</v>
      </c>
      <c r="F5" s="168"/>
      <c r="G5" s="113"/>
    </row>
    <row r="6" spans="1:7" ht="17.25" customHeight="1">
      <c r="A6" s="115"/>
      <c r="B6" s="115"/>
      <c r="C6" s="286">
        <v>4300</v>
      </c>
      <c r="D6" s="116" t="s">
        <v>202</v>
      </c>
      <c r="E6" s="117">
        <v>10000</v>
      </c>
      <c r="F6" s="117">
        <v>0</v>
      </c>
      <c r="G6" s="169"/>
    </row>
    <row r="7" spans="1:7" ht="15" hidden="1">
      <c r="A7" s="170"/>
      <c r="B7" s="170"/>
      <c r="C7" s="287"/>
      <c r="D7" s="116"/>
      <c r="E7" s="117"/>
      <c r="F7" s="117"/>
      <c r="G7" s="169"/>
    </row>
    <row r="8" spans="1:7" ht="33" customHeight="1">
      <c r="A8" s="124" t="s">
        <v>11</v>
      </c>
      <c r="B8" s="124"/>
      <c r="C8" s="288"/>
      <c r="D8" s="128" t="s">
        <v>13</v>
      </c>
      <c r="E8" s="127">
        <f>E9+E10</f>
        <v>160000</v>
      </c>
      <c r="F8" s="127">
        <f>F9</f>
        <v>39844</v>
      </c>
      <c r="G8" s="113">
        <f>F8/E8%</f>
        <v>24.9025</v>
      </c>
    </row>
    <row r="9" spans="1:7" ht="40.5" customHeight="1">
      <c r="A9" s="115"/>
      <c r="B9" s="115" t="s">
        <v>12</v>
      </c>
      <c r="C9" s="287"/>
      <c r="D9" s="116" t="s">
        <v>14</v>
      </c>
      <c r="E9" s="117">
        <f>E11</f>
        <v>150000</v>
      </c>
      <c r="F9" s="117">
        <f>F11</f>
        <v>39844</v>
      </c>
      <c r="G9" s="113"/>
    </row>
    <row r="10" spans="1:7" ht="40.5" customHeight="1">
      <c r="A10" s="115"/>
      <c r="B10" s="115"/>
      <c r="C10" s="287">
        <v>4170</v>
      </c>
      <c r="D10" s="116" t="s">
        <v>330</v>
      </c>
      <c r="E10" s="117">
        <v>10000</v>
      </c>
      <c r="F10" s="117"/>
      <c r="G10" s="113"/>
    </row>
    <row r="11" spans="1:7" ht="29.25" customHeight="1">
      <c r="A11" s="115"/>
      <c r="B11" s="115"/>
      <c r="C11" s="286" t="s">
        <v>327</v>
      </c>
      <c r="D11" s="116" t="s">
        <v>202</v>
      </c>
      <c r="E11" s="117">
        <v>150000</v>
      </c>
      <c r="F11" s="117">
        <v>39844</v>
      </c>
      <c r="G11" s="169"/>
    </row>
    <row r="12" spans="1:7" ht="32.25" customHeight="1">
      <c r="A12" s="124" t="s">
        <v>15</v>
      </c>
      <c r="B12" s="124"/>
      <c r="C12" s="288"/>
      <c r="D12" s="128" t="s">
        <v>16</v>
      </c>
      <c r="E12" s="127">
        <f>E13+E18+E20</f>
        <v>679965</v>
      </c>
      <c r="F12" s="127">
        <f>F13+F18+F20</f>
        <v>320401</v>
      </c>
      <c r="G12" s="113">
        <f>F12/E12%</f>
        <v>47.12021942305854</v>
      </c>
    </row>
    <row r="13" spans="1:7" ht="42.75" customHeight="1">
      <c r="A13" s="124"/>
      <c r="B13" s="115" t="s">
        <v>149</v>
      </c>
      <c r="C13" s="287"/>
      <c r="D13" s="116" t="s">
        <v>234</v>
      </c>
      <c r="E13" s="117">
        <f>E14+E15+E17</f>
        <v>220000</v>
      </c>
      <c r="F13" s="117">
        <f>F14+F15+F17</f>
        <v>109600</v>
      </c>
      <c r="G13" s="113"/>
    </row>
    <row r="14" spans="1:7" ht="46.5" customHeight="1" hidden="1">
      <c r="A14" s="124"/>
      <c r="B14" s="115"/>
      <c r="C14" s="287"/>
      <c r="D14" s="116"/>
      <c r="E14" s="117"/>
      <c r="F14" s="117"/>
      <c r="G14" s="113"/>
    </row>
    <row r="15" spans="1:7" ht="30.75" customHeight="1">
      <c r="A15" s="115"/>
      <c r="B15" s="115"/>
      <c r="C15" s="287">
        <v>4010</v>
      </c>
      <c r="D15" s="116" t="s">
        <v>198</v>
      </c>
      <c r="E15" s="117">
        <v>187000</v>
      </c>
      <c r="F15" s="117">
        <v>93214</v>
      </c>
      <c r="G15" s="169"/>
    </row>
    <row r="16" spans="1:7" ht="15" hidden="1">
      <c r="A16" s="115"/>
      <c r="B16" s="115"/>
      <c r="C16" s="287"/>
      <c r="D16" s="116"/>
      <c r="E16" s="117"/>
      <c r="F16" s="117"/>
      <c r="G16" s="169"/>
    </row>
    <row r="17" spans="1:7" ht="29.25" customHeight="1">
      <c r="A17" s="115"/>
      <c r="B17" s="115"/>
      <c r="C17" s="286" t="s">
        <v>271</v>
      </c>
      <c r="D17" s="116" t="s">
        <v>201</v>
      </c>
      <c r="E17" s="117">
        <v>33000</v>
      </c>
      <c r="F17" s="117">
        <v>16386</v>
      </c>
      <c r="G17" s="169"/>
    </row>
    <row r="18" spans="1:7" ht="48.75" customHeight="1">
      <c r="A18" s="115"/>
      <c r="B18" s="115" t="s">
        <v>17</v>
      </c>
      <c r="C18" s="287"/>
      <c r="D18" s="116" t="s">
        <v>235</v>
      </c>
      <c r="E18" s="117">
        <f>E19</f>
        <v>75000</v>
      </c>
      <c r="F18" s="117">
        <f>F19</f>
        <v>0</v>
      </c>
      <c r="G18" s="169"/>
    </row>
    <row r="19" spans="1:7" ht="23.25" customHeight="1">
      <c r="A19" s="115"/>
      <c r="B19" s="115"/>
      <c r="C19" s="286">
        <v>4300</v>
      </c>
      <c r="D19" s="116" t="s">
        <v>202</v>
      </c>
      <c r="E19" s="117">
        <v>75000</v>
      </c>
      <c r="F19" s="117"/>
      <c r="G19" s="169"/>
    </row>
    <row r="20" spans="1:7" ht="24" customHeight="1">
      <c r="A20" s="124"/>
      <c r="B20" s="115" t="s">
        <v>21</v>
      </c>
      <c r="C20" s="287"/>
      <c r="D20" s="116" t="s">
        <v>22</v>
      </c>
      <c r="E20" s="117">
        <f>E21+E22+E23+E24</f>
        <v>384965</v>
      </c>
      <c r="F20" s="117">
        <f>F21+F22+F23+F24</f>
        <v>210801</v>
      </c>
      <c r="G20" s="169"/>
    </row>
    <row r="21" spans="1:7" ht="24" customHeight="1">
      <c r="A21" s="135"/>
      <c r="B21" s="132"/>
      <c r="C21" s="286" t="s">
        <v>274</v>
      </c>
      <c r="D21" s="116" t="s">
        <v>210</v>
      </c>
      <c r="E21" s="138">
        <v>294129</v>
      </c>
      <c r="F21" s="138">
        <v>156102</v>
      </c>
      <c r="G21" s="169"/>
    </row>
    <row r="22" spans="1:7" ht="41.25" customHeight="1">
      <c r="A22" s="135"/>
      <c r="B22" s="132"/>
      <c r="C22" s="287">
        <v>4040</v>
      </c>
      <c r="D22" s="116" t="s">
        <v>199</v>
      </c>
      <c r="E22" s="138">
        <v>28962</v>
      </c>
      <c r="F22" s="138">
        <v>28962</v>
      </c>
      <c r="G22" s="169"/>
    </row>
    <row r="23" spans="1:7" ht="26.25" customHeight="1">
      <c r="A23" s="132"/>
      <c r="B23" s="132"/>
      <c r="C23" s="286" t="s">
        <v>271</v>
      </c>
      <c r="D23" s="116" t="s">
        <v>201</v>
      </c>
      <c r="E23" s="138">
        <v>59401</v>
      </c>
      <c r="F23" s="138">
        <v>25073</v>
      </c>
      <c r="G23" s="169"/>
    </row>
    <row r="24" spans="1:7" ht="16.5" customHeight="1">
      <c r="A24" s="132"/>
      <c r="B24" s="132"/>
      <c r="C24" s="289">
        <v>4210</v>
      </c>
      <c r="D24" s="134" t="s">
        <v>202</v>
      </c>
      <c r="E24" s="138">
        <v>2473</v>
      </c>
      <c r="F24" s="138">
        <v>664</v>
      </c>
      <c r="G24" s="169"/>
    </row>
    <row r="25" spans="1:7" ht="21.75" customHeight="1">
      <c r="A25" s="135" t="s">
        <v>23</v>
      </c>
      <c r="B25" s="135"/>
      <c r="C25" s="290"/>
      <c r="D25" s="137" t="s">
        <v>24</v>
      </c>
      <c r="E25" s="172">
        <f>E26+E30</f>
        <v>259876</v>
      </c>
      <c r="F25" s="172">
        <f>F26+F30</f>
        <v>145095</v>
      </c>
      <c r="G25" s="113">
        <f>F25/E25%</f>
        <v>55.83239698933337</v>
      </c>
    </row>
    <row r="26" spans="1:7" ht="24.75" customHeight="1">
      <c r="A26" s="132"/>
      <c r="B26" s="132" t="s">
        <v>25</v>
      </c>
      <c r="C26" s="289"/>
      <c r="D26" s="134" t="s">
        <v>87</v>
      </c>
      <c r="E26" s="138">
        <f>E27+E28+E29</f>
        <v>216876</v>
      </c>
      <c r="F26" s="138">
        <f>F27+F28+F29</f>
        <v>116130</v>
      </c>
      <c r="G26" s="169"/>
    </row>
    <row r="27" spans="1:7" ht="23.25" customHeight="1">
      <c r="A27" s="132"/>
      <c r="B27" s="132"/>
      <c r="C27" s="289">
        <v>4010</v>
      </c>
      <c r="D27" s="134" t="s">
        <v>210</v>
      </c>
      <c r="E27" s="138">
        <v>168686</v>
      </c>
      <c r="F27" s="138">
        <v>85175</v>
      </c>
      <c r="G27" s="169"/>
    </row>
    <row r="28" spans="1:7" ht="29.25" customHeight="1">
      <c r="A28" s="132"/>
      <c r="B28" s="115"/>
      <c r="C28" s="286">
        <v>4040</v>
      </c>
      <c r="D28" s="116" t="s">
        <v>199</v>
      </c>
      <c r="E28" s="117">
        <v>15670</v>
      </c>
      <c r="F28" s="117">
        <v>15670</v>
      </c>
      <c r="G28" s="173"/>
    </row>
    <row r="29" spans="1:7" ht="31.5" customHeight="1">
      <c r="A29" s="115"/>
      <c r="B29" s="115"/>
      <c r="C29" s="286" t="s">
        <v>271</v>
      </c>
      <c r="D29" s="116" t="s">
        <v>201</v>
      </c>
      <c r="E29" s="117">
        <v>32520</v>
      </c>
      <c r="F29" s="117">
        <v>15285</v>
      </c>
      <c r="G29" s="173"/>
    </row>
    <row r="30" spans="1:7" ht="21.75" customHeight="1">
      <c r="A30" s="115"/>
      <c r="B30" s="115" t="s">
        <v>27</v>
      </c>
      <c r="C30" s="286"/>
      <c r="D30" s="116" t="s">
        <v>28</v>
      </c>
      <c r="E30" s="117">
        <f>E31+E32+E33</f>
        <v>43000</v>
      </c>
      <c r="F30" s="117">
        <f>F31+F32+F33</f>
        <v>28965</v>
      </c>
      <c r="G30" s="173"/>
    </row>
    <row r="31" spans="1:7" ht="33.75" customHeight="1">
      <c r="A31" s="115"/>
      <c r="B31" s="115"/>
      <c r="C31" s="286" t="s">
        <v>271</v>
      </c>
      <c r="D31" s="116" t="s">
        <v>201</v>
      </c>
      <c r="E31" s="117">
        <v>3700</v>
      </c>
      <c r="F31" s="117"/>
      <c r="G31" s="173"/>
    </row>
    <row r="32" spans="1:7" ht="24" customHeight="1">
      <c r="A32" s="115"/>
      <c r="B32" s="115"/>
      <c r="C32" s="286">
        <v>4170</v>
      </c>
      <c r="D32" s="116" t="s">
        <v>158</v>
      </c>
      <c r="E32" s="117">
        <v>28500</v>
      </c>
      <c r="F32" s="117">
        <v>20005</v>
      </c>
      <c r="G32" s="173"/>
    </row>
    <row r="33" spans="1:7" ht="33" customHeight="1">
      <c r="A33" s="115"/>
      <c r="B33" s="115"/>
      <c r="C33" s="286" t="s">
        <v>331</v>
      </c>
      <c r="D33" s="116" t="s">
        <v>202</v>
      </c>
      <c r="E33" s="117">
        <v>10800</v>
      </c>
      <c r="F33" s="117">
        <v>8960</v>
      </c>
      <c r="G33" s="173"/>
    </row>
    <row r="34" spans="1:7" ht="23.25" customHeight="1">
      <c r="A34" s="124" t="s">
        <v>115</v>
      </c>
      <c r="B34" s="124"/>
      <c r="C34" s="288"/>
      <c r="D34" s="128" t="s">
        <v>116</v>
      </c>
      <c r="E34" s="127">
        <f>E35</f>
        <v>1000</v>
      </c>
      <c r="F34" s="127">
        <f>F35</f>
        <v>0</v>
      </c>
      <c r="G34" s="174">
        <f>F34/E34%</f>
        <v>0</v>
      </c>
    </row>
    <row r="35" spans="1:7" ht="27" customHeight="1">
      <c r="A35" s="115"/>
      <c r="B35" s="115" t="s">
        <v>117</v>
      </c>
      <c r="C35" s="286"/>
      <c r="D35" s="116" t="s">
        <v>118</v>
      </c>
      <c r="E35" s="117">
        <f>E36</f>
        <v>1000</v>
      </c>
      <c r="F35" s="117">
        <f>F36</f>
        <v>0</v>
      </c>
      <c r="G35" s="173"/>
    </row>
    <row r="36" spans="1:7" ht="16.5" customHeight="1">
      <c r="A36" s="132"/>
      <c r="B36" s="132"/>
      <c r="C36" s="289">
        <v>4210</v>
      </c>
      <c r="D36" s="134" t="s">
        <v>202</v>
      </c>
      <c r="E36" s="138">
        <v>1000</v>
      </c>
      <c r="F36" s="138"/>
      <c r="G36" s="169"/>
    </row>
    <row r="37" spans="1:7" ht="36.75" customHeight="1">
      <c r="A37" s="124" t="s">
        <v>119</v>
      </c>
      <c r="B37" s="124"/>
      <c r="C37" s="288"/>
      <c r="D37" s="128" t="s">
        <v>120</v>
      </c>
      <c r="E37" s="127">
        <f>E38</f>
        <v>3000</v>
      </c>
      <c r="F37" s="127">
        <f>F38</f>
        <v>0</v>
      </c>
      <c r="G37" s="174">
        <f>F37/E37%</f>
        <v>0</v>
      </c>
    </row>
    <row r="38" spans="1:7" ht="18.75" customHeight="1">
      <c r="A38" s="115"/>
      <c r="B38" s="115" t="s">
        <v>222</v>
      </c>
      <c r="C38" s="286"/>
      <c r="D38" s="116" t="s">
        <v>223</v>
      </c>
      <c r="E38" s="117">
        <f>E39</f>
        <v>3000</v>
      </c>
      <c r="F38" s="117">
        <f>F39</f>
        <v>0</v>
      </c>
      <c r="G38" s="173"/>
    </row>
    <row r="39" spans="1:7" ht="21" customHeight="1">
      <c r="A39" s="115"/>
      <c r="B39" s="115"/>
      <c r="C39" s="286">
        <v>4210</v>
      </c>
      <c r="D39" s="116" t="s">
        <v>202</v>
      </c>
      <c r="E39" s="117">
        <v>3000</v>
      </c>
      <c r="F39" s="117"/>
      <c r="G39" s="173"/>
    </row>
    <row r="40" spans="1:7" ht="27.75" customHeight="1">
      <c r="A40" s="124" t="s">
        <v>29</v>
      </c>
      <c r="B40" s="124"/>
      <c r="C40" s="288"/>
      <c r="D40" s="128" t="s">
        <v>30</v>
      </c>
      <c r="E40" s="127">
        <f>E41</f>
        <v>10390961</v>
      </c>
      <c r="F40" s="127">
        <f>F41</f>
        <v>5233378</v>
      </c>
      <c r="G40" s="174">
        <f>F40/E40%</f>
        <v>50.36471602578433</v>
      </c>
    </row>
    <row r="41" spans="1:7" ht="63" customHeight="1">
      <c r="A41" s="132"/>
      <c r="B41" s="132" t="s">
        <v>31</v>
      </c>
      <c r="C41" s="289"/>
      <c r="D41" s="134" t="s">
        <v>236</v>
      </c>
      <c r="E41" s="138">
        <f>E42+E43</f>
        <v>10390961</v>
      </c>
      <c r="F41" s="138">
        <f>F42+F43</f>
        <v>5233378</v>
      </c>
      <c r="G41" s="169"/>
    </row>
    <row r="42" spans="1:7" ht="99.75" customHeight="1">
      <c r="A42" s="132"/>
      <c r="B42" s="132"/>
      <c r="C42" s="289">
        <v>2320</v>
      </c>
      <c r="D42" s="134" t="s">
        <v>207</v>
      </c>
      <c r="E42" s="138">
        <v>10324000</v>
      </c>
      <c r="F42" s="138">
        <v>5206000</v>
      </c>
      <c r="G42" s="169"/>
    </row>
    <row r="43" spans="1:7" ht="24" customHeight="1" thickBot="1">
      <c r="A43" s="132"/>
      <c r="B43" s="132"/>
      <c r="C43" s="289">
        <v>4130</v>
      </c>
      <c r="D43" s="134" t="s">
        <v>202</v>
      </c>
      <c r="E43" s="138">
        <v>66961</v>
      </c>
      <c r="F43" s="138">
        <v>27378</v>
      </c>
      <c r="G43" s="169"/>
    </row>
    <row r="44" spans="1:8" ht="16.5" thickBot="1">
      <c r="A44" s="337" t="s">
        <v>39</v>
      </c>
      <c r="B44" s="362"/>
      <c r="C44" s="362"/>
      <c r="D44" s="363"/>
      <c r="E44" s="202">
        <f>E4+E8+E12+E25+E34+E37+E40</f>
        <v>11504802</v>
      </c>
      <c r="F44" s="202">
        <f>F4+F8+F12+F25+F34+F37+F40</f>
        <v>5738718</v>
      </c>
      <c r="G44" s="209">
        <f>F44/E44%</f>
        <v>49.88106705356598</v>
      </c>
      <c r="H44" s="208"/>
    </row>
  </sheetData>
  <sheetProtection/>
  <mergeCells count="3">
    <mergeCell ref="F1:G1"/>
    <mergeCell ref="A2:G2"/>
    <mergeCell ref="A44:D44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9" r:id="rId1"/>
  <headerFooter alignWithMargins="0"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H257"/>
  <sheetViews>
    <sheetView zoomScalePageLayoutView="0" workbookViewId="0" topLeftCell="A1">
      <pane xSplit="7" ySplit="3" topLeftCell="K14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L112" sqref="L112"/>
    </sheetView>
  </sheetViews>
  <sheetFormatPr defaultColWidth="9.00390625" defaultRowHeight="12.75"/>
  <cols>
    <col min="1" max="1" width="6.375" style="223" customWidth="1"/>
    <col min="2" max="2" width="10.125" style="205" customWidth="1"/>
    <col min="3" max="3" width="12.00390625" style="233" customWidth="1"/>
    <col min="4" max="4" width="30.25390625" style="205" customWidth="1"/>
    <col min="5" max="5" width="21.625" style="205" customWidth="1"/>
    <col min="6" max="6" width="18.875" style="204" customWidth="1"/>
    <col min="7" max="7" width="12.625" style="205" customWidth="1"/>
    <col min="8" max="16384" width="9.125" style="205" customWidth="1"/>
  </cols>
  <sheetData>
    <row r="1" spans="1:7" s="222" customFormat="1" ht="39" customHeight="1">
      <c r="A1" s="208"/>
      <c r="B1" s="208"/>
      <c r="C1" s="238"/>
      <c r="D1" s="208"/>
      <c r="E1" s="364" t="s">
        <v>371</v>
      </c>
      <c r="F1" s="365"/>
      <c r="G1" s="208"/>
    </row>
    <row r="2" spans="1:7" ht="74.25" customHeight="1" thickBot="1">
      <c r="A2" s="239"/>
      <c r="B2" s="361" t="s">
        <v>364</v>
      </c>
      <c r="C2" s="361"/>
      <c r="D2" s="361"/>
      <c r="E2" s="361"/>
      <c r="F2" s="361"/>
      <c r="G2" s="361"/>
    </row>
    <row r="3" spans="1:7" ht="16.5" thickBot="1">
      <c r="A3" s="241" t="s">
        <v>1</v>
      </c>
      <c r="B3" s="240" t="s">
        <v>2</v>
      </c>
      <c r="C3" s="224" t="s">
        <v>3</v>
      </c>
      <c r="D3" s="184" t="s">
        <v>4</v>
      </c>
      <c r="E3" s="184" t="s">
        <v>5</v>
      </c>
      <c r="F3" s="184" t="s">
        <v>6</v>
      </c>
      <c r="G3" s="185" t="s">
        <v>7</v>
      </c>
    </row>
    <row r="4" spans="1:7" ht="15.75">
      <c r="A4" s="165" t="s">
        <v>8</v>
      </c>
      <c r="B4" s="165"/>
      <c r="C4" s="225"/>
      <c r="D4" s="186" t="s">
        <v>10</v>
      </c>
      <c r="E4" s="187">
        <f>E5</f>
        <v>10000</v>
      </c>
      <c r="F4" s="187">
        <f>F5</f>
        <v>0</v>
      </c>
      <c r="G4" s="188">
        <f>F4/E4%</f>
        <v>0</v>
      </c>
    </row>
    <row r="5" spans="1:7" ht="51.75" customHeight="1">
      <c r="A5" s="114"/>
      <c r="B5" s="115" t="s">
        <v>9</v>
      </c>
      <c r="C5" s="226"/>
      <c r="D5" s="116" t="s">
        <v>148</v>
      </c>
      <c r="E5" s="117">
        <v>10000</v>
      </c>
      <c r="F5" s="117">
        <v>0</v>
      </c>
      <c r="G5" s="113"/>
    </row>
    <row r="6" spans="1:7" s="206" customFormat="1" ht="15.75">
      <c r="A6" s="114"/>
      <c r="B6" s="115"/>
      <c r="C6" s="226">
        <v>4300</v>
      </c>
      <c r="D6" s="116" t="s">
        <v>208</v>
      </c>
      <c r="E6" s="117">
        <v>10000</v>
      </c>
      <c r="F6" s="117">
        <v>0</v>
      </c>
      <c r="G6" s="188"/>
    </row>
    <row r="7" spans="1:7" s="206" customFormat="1" ht="15.75">
      <c r="A7" s="124" t="s">
        <v>40</v>
      </c>
      <c r="B7" s="124"/>
      <c r="C7" s="227"/>
      <c r="D7" s="128" t="s">
        <v>76</v>
      </c>
      <c r="E7" s="127">
        <f>E8+E10</f>
        <v>73700</v>
      </c>
      <c r="F7" s="127">
        <f>F8+F10</f>
        <v>22085</v>
      </c>
      <c r="G7" s="188">
        <f>F7/E7%</f>
        <v>29.96607869742198</v>
      </c>
    </row>
    <row r="8" spans="1:7" ht="15.75">
      <c r="A8" s="115"/>
      <c r="B8" s="115" t="s">
        <v>132</v>
      </c>
      <c r="C8" s="226"/>
      <c r="D8" s="116" t="s">
        <v>133</v>
      </c>
      <c r="E8" s="117">
        <f>E9</f>
        <v>45500</v>
      </c>
      <c r="F8" s="117">
        <f>F9</f>
        <v>22085</v>
      </c>
      <c r="G8" s="188"/>
    </row>
    <row r="9" spans="1:7" s="206" customFormat="1" ht="30">
      <c r="A9" s="115"/>
      <c r="B9" s="115"/>
      <c r="C9" s="226">
        <v>3030</v>
      </c>
      <c r="D9" s="116" t="s">
        <v>287</v>
      </c>
      <c r="E9" s="117">
        <v>45500</v>
      </c>
      <c r="F9" s="117">
        <v>22085</v>
      </c>
      <c r="G9" s="188"/>
    </row>
    <row r="10" spans="1:7" ht="30">
      <c r="A10" s="114"/>
      <c r="B10" s="115" t="s">
        <v>41</v>
      </c>
      <c r="C10" s="226"/>
      <c r="D10" s="116" t="s">
        <v>42</v>
      </c>
      <c r="E10" s="117">
        <f>E11</f>
        <v>28200</v>
      </c>
      <c r="F10" s="117">
        <f>F11</f>
        <v>0</v>
      </c>
      <c r="G10" s="188"/>
    </row>
    <row r="11" spans="1:7" ht="15.75" customHeight="1">
      <c r="A11" s="114"/>
      <c r="B11" s="115"/>
      <c r="C11" s="226">
        <v>4300</v>
      </c>
      <c r="D11" s="116" t="s">
        <v>208</v>
      </c>
      <c r="E11" s="117">
        <v>28200</v>
      </c>
      <c r="F11" s="117"/>
      <c r="G11" s="188"/>
    </row>
    <row r="12" spans="1:7" ht="15.75" customHeight="1">
      <c r="A12" s="124" t="s">
        <v>63</v>
      </c>
      <c r="B12" s="124"/>
      <c r="C12" s="228"/>
      <c r="D12" s="128" t="s">
        <v>77</v>
      </c>
      <c r="E12" s="127">
        <f>E13</f>
        <v>39687311</v>
      </c>
      <c r="F12" s="127">
        <f>F13</f>
        <v>3424450</v>
      </c>
      <c r="G12" s="113">
        <f>F12/E12%</f>
        <v>8.628576524118754</v>
      </c>
    </row>
    <row r="13" spans="1:7" s="206" customFormat="1" ht="21" customHeight="1">
      <c r="A13" s="115"/>
      <c r="B13" s="115" t="s">
        <v>64</v>
      </c>
      <c r="C13" s="229"/>
      <c r="D13" s="116" t="s">
        <v>78</v>
      </c>
      <c r="E13" s="117">
        <f>E14+E15+E16+E17+E18+E19+E20+E21</f>
        <v>39687311</v>
      </c>
      <c r="F13" s="117">
        <f>F14+F15+F16+F17+F18+F19+F20+F21</f>
        <v>3424450</v>
      </c>
      <c r="G13" s="188"/>
    </row>
    <row r="14" spans="1:7" s="206" customFormat="1" ht="86.25" customHeight="1">
      <c r="A14" s="115"/>
      <c r="B14" s="115"/>
      <c r="C14" s="229" t="s">
        <v>166</v>
      </c>
      <c r="D14" s="256" t="s">
        <v>273</v>
      </c>
      <c r="E14" s="117">
        <v>242830</v>
      </c>
      <c r="F14" s="117">
        <v>159550</v>
      </c>
      <c r="G14" s="188"/>
    </row>
    <row r="15" spans="1:7" s="206" customFormat="1" ht="31.5" customHeight="1">
      <c r="A15" s="115"/>
      <c r="B15" s="115"/>
      <c r="C15" s="229" t="s">
        <v>288</v>
      </c>
      <c r="D15" s="256" t="s">
        <v>289</v>
      </c>
      <c r="E15" s="117">
        <v>52500</v>
      </c>
      <c r="F15" s="117">
        <v>33085</v>
      </c>
      <c r="G15" s="188"/>
    </row>
    <row r="16" spans="1:7" ht="30">
      <c r="A16" s="115"/>
      <c r="B16" s="115"/>
      <c r="C16" s="229" t="s">
        <v>209</v>
      </c>
      <c r="D16" s="116" t="s">
        <v>198</v>
      </c>
      <c r="E16" s="117">
        <v>1270836</v>
      </c>
      <c r="F16" s="207">
        <v>569555</v>
      </c>
      <c r="G16" s="188"/>
    </row>
    <row r="17" spans="1:7" s="206" customFormat="1" ht="30">
      <c r="A17" s="115"/>
      <c r="B17" s="115"/>
      <c r="C17" s="229" t="s">
        <v>211</v>
      </c>
      <c r="D17" s="116" t="s">
        <v>212</v>
      </c>
      <c r="E17" s="117">
        <v>105734</v>
      </c>
      <c r="F17" s="117">
        <v>95432</v>
      </c>
      <c r="G17" s="188"/>
    </row>
    <row r="18" spans="1:7" ht="15.75">
      <c r="A18" s="115"/>
      <c r="B18" s="115"/>
      <c r="C18" s="230" t="s">
        <v>213</v>
      </c>
      <c r="D18" s="116" t="s">
        <v>201</v>
      </c>
      <c r="E18" s="117">
        <v>238079</v>
      </c>
      <c r="F18" s="117">
        <v>103970</v>
      </c>
      <c r="G18" s="188"/>
    </row>
    <row r="19" spans="1:7" ht="30">
      <c r="A19" s="115"/>
      <c r="B19" s="115"/>
      <c r="C19" s="230" t="s">
        <v>157</v>
      </c>
      <c r="D19" s="116" t="s">
        <v>158</v>
      </c>
      <c r="E19" s="117">
        <v>10000</v>
      </c>
      <c r="F19" s="117"/>
      <c r="G19" s="188"/>
    </row>
    <row r="20" spans="1:7" ht="15.75">
      <c r="A20" s="115"/>
      <c r="B20" s="115"/>
      <c r="C20" s="230" t="s">
        <v>352</v>
      </c>
      <c r="D20" s="116" t="s">
        <v>208</v>
      </c>
      <c r="E20" s="117">
        <v>13594089</v>
      </c>
      <c r="F20" s="117">
        <v>2462858</v>
      </c>
      <c r="G20" s="188"/>
    </row>
    <row r="21" spans="1:7" ht="35.25" customHeight="1">
      <c r="A21" s="115"/>
      <c r="B21" s="115"/>
      <c r="C21" s="230" t="s">
        <v>244</v>
      </c>
      <c r="D21" s="116" t="s">
        <v>204</v>
      </c>
      <c r="E21" s="117">
        <v>24173243</v>
      </c>
      <c r="F21" s="117"/>
      <c r="G21" s="188"/>
    </row>
    <row r="22" spans="1:7" ht="18.75" customHeight="1">
      <c r="A22" s="119" t="s">
        <v>264</v>
      </c>
      <c r="B22" s="119"/>
      <c r="C22" s="234"/>
      <c r="D22" s="121" t="s">
        <v>267</v>
      </c>
      <c r="E22" s="122">
        <f>E23</f>
        <v>10000</v>
      </c>
      <c r="F22" s="122">
        <f>F23</f>
        <v>2200</v>
      </c>
      <c r="G22" s="235">
        <f>F22/E22%</f>
        <v>22</v>
      </c>
    </row>
    <row r="23" spans="1:7" ht="30" customHeight="1">
      <c r="A23" s="115"/>
      <c r="B23" s="115" t="s">
        <v>265</v>
      </c>
      <c r="C23" s="229"/>
      <c r="D23" s="116" t="s">
        <v>268</v>
      </c>
      <c r="E23" s="117">
        <f>E24</f>
        <v>10000</v>
      </c>
      <c r="F23" s="117">
        <f>F24</f>
        <v>2200</v>
      </c>
      <c r="G23" s="188"/>
    </row>
    <row r="24" spans="1:7" ht="18.75" customHeight="1">
      <c r="A24" s="115"/>
      <c r="B24" s="115"/>
      <c r="C24" s="229" t="s">
        <v>266</v>
      </c>
      <c r="D24" s="116" t="s">
        <v>202</v>
      </c>
      <c r="E24" s="117">
        <v>10000</v>
      </c>
      <c r="F24" s="117">
        <v>2200</v>
      </c>
      <c r="G24" s="188"/>
    </row>
    <row r="25" spans="1:7" ht="31.5">
      <c r="A25" s="171" t="s">
        <v>11</v>
      </c>
      <c r="B25" s="171"/>
      <c r="C25" s="227"/>
      <c r="D25" s="128" t="s">
        <v>13</v>
      </c>
      <c r="E25" s="127">
        <f>E26</f>
        <v>260000</v>
      </c>
      <c r="F25" s="127">
        <f>F26</f>
        <v>103644</v>
      </c>
      <c r="G25" s="113">
        <f>F25/E25%</f>
        <v>39.863076923076925</v>
      </c>
    </row>
    <row r="26" spans="1:7" ht="30">
      <c r="A26" s="170"/>
      <c r="B26" s="115" t="s">
        <v>12</v>
      </c>
      <c r="C26" s="226"/>
      <c r="D26" s="116" t="s">
        <v>14</v>
      </c>
      <c r="E26" s="117">
        <f>E28+E27</f>
        <v>260000</v>
      </c>
      <c r="F26" s="117">
        <f>F28+F27</f>
        <v>103644</v>
      </c>
      <c r="G26" s="188"/>
    </row>
    <row r="27" spans="1:7" ht="30">
      <c r="A27" s="170"/>
      <c r="B27" s="115"/>
      <c r="C27" s="230" t="s">
        <v>157</v>
      </c>
      <c r="D27" s="116" t="s">
        <v>158</v>
      </c>
      <c r="E27" s="117">
        <v>10000</v>
      </c>
      <c r="F27" s="117"/>
      <c r="G27" s="188"/>
    </row>
    <row r="28" spans="1:7" ht="15.75">
      <c r="A28" s="170"/>
      <c r="B28" s="115"/>
      <c r="C28" s="231" t="s">
        <v>269</v>
      </c>
      <c r="D28" s="116" t="s">
        <v>202</v>
      </c>
      <c r="E28" s="117">
        <v>250000</v>
      </c>
      <c r="F28" s="117">
        <v>103644</v>
      </c>
      <c r="G28" s="188"/>
    </row>
    <row r="29" spans="1:7" ht="32.25" customHeight="1">
      <c r="A29" s="124" t="s">
        <v>15</v>
      </c>
      <c r="B29" s="124"/>
      <c r="C29" s="227"/>
      <c r="D29" s="126" t="s">
        <v>16</v>
      </c>
      <c r="E29" s="127">
        <f>E30+E41+E43</f>
        <v>7278483</v>
      </c>
      <c r="F29" s="127">
        <f>F30+F41+F43</f>
        <v>4014854</v>
      </c>
      <c r="G29" s="113">
        <f>F29/E29%</f>
        <v>55.16058772136996</v>
      </c>
    </row>
    <row r="30" spans="1:7" ht="32.25" customHeight="1">
      <c r="A30" s="115"/>
      <c r="B30" s="115" t="s">
        <v>149</v>
      </c>
      <c r="C30" s="226"/>
      <c r="D30" s="116" t="s">
        <v>156</v>
      </c>
      <c r="E30" s="117">
        <f>E31+E32+E33+E34+E35+E36+E37+E38+E39+E40</f>
        <v>6621217</v>
      </c>
      <c r="F30" s="117">
        <f>F31+F32+F33+F34+F35+F36+F37+F38+F39+F40</f>
        <v>3707423</v>
      </c>
      <c r="G30" s="188"/>
    </row>
    <row r="31" spans="1:7" ht="28.5">
      <c r="A31" s="115"/>
      <c r="B31" s="115"/>
      <c r="C31" s="226">
        <v>3020</v>
      </c>
      <c r="D31" s="256" t="s">
        <v>289</v>
      </c>
      <c r="E31" s="117">
        <v>14000</v>
      </c>
      <c r="F31" s="117">
        <v>4136</v>
      </c>
      <c r="G31" s="188"/>
    </row>
    <row r="32" spans="1:7" ht="32.25" customHeight="1">
      <c r="A32" s="115"/>
      <c r="B32" s="115"/>
      <c r="C32" s="229" t="s">
        <v>209</v>
      </c>
      <c r="D32" s="116" t="s">
        <v>198</v>
      </c>
      <c r="E32" s="117">
        <v>2763000</v>
      </c>
      <c r="F32" s="117">
        <v>1303990</v>
      </c>
      <c r="G32" s="189"/>
    </row>
    <row r="33" spans="1:7" ht="32.25" customHeight="1">
      <c r="A33" s="115"/>
      <c r="B33" s="115"/>
      <c r="C33" s="229" t="s">
        <v>211</v>
      </c>
      <c r="D33" s="116" t="s">
        <v>212</v>
      </c>
      <c r="E33" s="117">
        <v>212700</v>
      </c>
      <c r="F33" s="117">
        <v>212696</v>
      </c>
      <c r="G33" s="189"/>
    </row>
    <row r="34" spans="1:7" s="206" customFormat="1" ht="24.75" customHeight="1">
      <c r="A34" s="115"/>
      <c r="B34" s="115"/>
      <c r="C34" s="230" t="s">
        <v>213</v>
      </c>
      <c r="D34" s="116" t="s">
        <v>201</v>
      </c>
      <c r="E34" s="117">
        <v>505000</v>
      </c>
      <c r="F34" s="117">
        <v>249291</v>
      </c>
      <c r="G34" s="189"/>
    </row>
    <row r="35" spans="1:7" ht="28.5" customHeight="1">
      <c r="A35" s="115"/>
      <c r="B35" s="115"/>
      <c r="C35" s="226">
        <v>4170</v>
      </c>
      <c r="D35" s="116" t="s">
        <v>158</v>
      </c>
      <c r="E35" s="117">
        <v>20000</v>
      </c>
      <c r="F35" s="117">
        <v>4500</v>
      </c>
      <c r="G35" s="189"/>
    </row>
    <row r="36" spans="1:7" s="206" customFormat="1" ht="41.25" customHeight="1">
      <c r="A36" s="115"/>
      <c r="B36" s="115"/>
      <c r="C36" s="231" t="s">
        <v>353</v>
      </c>
      <c r="D36" s="116" t="s">
        <v>202</v>
      </c>
      <c r="E36" s="117">
        <v>1353966</v>
      </c>
      <c r="F36" s="117">
        <v>318356</v>
      </c>
      <c r="G36" s="189"/>
    </row>
    <row r="37" spans="1:7" s="206" customFormat="1" ht="41.25" customHeight="1">
      <c r="A37" s="115"/>
      <c r="B37" s="115"/>
      <c r="C37" s="226">
        <v>6050</v>
      </c>
      <c r="D37" s="116" t="s">
        <v>204</v>
      </c>
      <c r="E37" s="117">
        <v>33000</v>
      </c>
      <c r="F37" s="117"/>
      <c r="G37" s="189"/>
    </row>
    <row r="38" spans="1:7" s="206" customFormat="1" ht="41.25" customHeight="1">
      <c r="A38" s="115"/>
      <c r="B38" s="115"/>
      <c r="C38" s="226">
        <v>6057</v>
      </c>
      <c r="D38" s="116" t="s">
        <v>204</v>
      </c>
      <c r="E38" s="117">
        <v>1431868</v>
      </c>
      <c r="F38" s="117">
        <v>1372286</v>
      </c>
      <c r="G38" s="189"/>
    </row>
    <row r="39" spans="1:7" s="206" customFormat="1" ht="41.25" customHeight="1">
      <c r="A39" s="115"/>
      <c r="B39" s="115"/>
      <c r="C39" s="226">
        <v>6059</v>
      </c>
      <c r="D39" s="116" t="s">
        <v>204</v>
      </c>
      <c r="E39" s="117">
        <v>252683</v>
      </c>
      <c r="F39" s="117">
        <v>242168</v>
      </c>
      <c r="G39" s="189"/>
    </row>
    <row r="40" spans="1:7" ht="50.25" customHeight="1">
      <c r="A40" s="115"/>
      <c r="B40" s="115"/>
      <c r="C40" s="226">
        <v>6060</v>
      </c>
      <c r="D40" s="116" t="s">
        <v>205</v>
      </c>
      <c r="E40" s="117">
        <v>35000</v>
      </c>
      <c r="F40" s="117"/>
      <c r="G40" s="189"/>
    </row>
    <row r="41" spans="1:7" ht="48.75" customHeight="1">
      <c r="A41" s="115"/>
      <c r="B41" s="115" t="s">
        <v>17</v>
      </c>
      <c r="C41" s="226"/>
      <c r="D41" s="116" t="s">
        <v>18</v>
      </c>
      <c r="E41" s="117">
        <f>E42</f>
        <v>75000</v>
      </c>
      <c r="F41" s="117">
        <f>F42</f>
        <v>0</v>
      </c>
      <c r="G41" s="189"/>
    </row>
    <row r="42" spans="1:7" ht="21" customHeight="1">
      <c r="A42" s="115"/>
      <c r="B42" s="115"/>
      <c r="C42" s="226">
        <v>4300</v>
      </c>
      <c r="D42" s="116" t="s">
        <v>202</v>
      </c>
      <c r="E42" s="117">
        <v>75000</v>
      </c>
      <c r="F42" s="117"/>
      <c r="G42" s="189"/>
    </row>
    <row r="43" spans="1:7" ht="24" customHeight="1">
      <c r="A43" s="115"/>
      <c r="B43" s="115" t="s">
        <v>21</v>
      </c>
      <c r="C43" s="226"/>
      <c r="D43" s="190" t="s">
        <v>22</v>
      </c>
      <c r="E43" s="117">
        <f>E44+E45+E46+E47</f>
        <v>582266</v>
      </c>
      <c r="F43" s="117">
        <f>F44+F45+F46+F47</f>
        <v>307431</v>
      </c>
      <c r="G43" s="189"/>
    </row>
    <row r="44" spans="1:7" ht="27" customHeight="1">
      <c r="A44" s="115"/>
      <c r="B44" s="115"/>
      <c r="C44" s="230" t="s">
        <v>214</v>
      </c>
      <c r="D44" s="116" t="s">
        <v>198</v>
      </c>
      <c r="E44" s="117">
        <v>375980</v>
      </c>
      <c r="F44" s="117">
        <v>187420</v>
      </c>
      <c r="G44" s="189"/>
    </row>
    <row r="45" spans="1:7" ht="30.75" customHeight="1">
      <c r="A45" s="115"/>
      <c r="B45" s="115"/>
      <c r="C45" s="230" t="s">
        <v>211</v>
      </c>
      <c r="D45" s="116" t="s">
        <v>212</v>
      </c>
      <c r="E45" s="117">
        <v>28962</v>
      </c>
      <c r="F45" s="117">
        <v>28962</v>
      </c>
      <c r="G45" s="189"/>
    </row>
    <row r="46" spans="1:7" ht="24" customHeight="1">
      <c r="A46" s="115"/>
      <c r="B46" s="115"/>
      <c r="C46" s="230" t="s">
        <v>271</v>
      </c>
      <c r="D46" s="116" t="s">
        <v>201</v>
      </c>
      <c r="E46" s="117">
        <v>74365</v>
      </c>
      <c r="F46" s="117">
        <v>38654</v>
      </c>
      <c r="G46" s="189"/>
    </row>
    <row r="47" spans="1:7" ht="26.25" customHeight="1">
      <c r="A47" s="115"/>
      <c r="B47" s="115"/>
      <c r="C47" s="231" t="s">
        <v>239</v>
      </c>
      <c r="D47" s="190" t="s">
        <v>202</v>
      </c>
      <c r="E47" s="117">
        <v>102959</v>
      </c>
      <c r="F47" s="117">
        <v>52395</v>
      </c>
      <c r="G47" s="189"/>
    </row>
    <row r="48" spans="1:7" ht="30.75" customHeight="1">
      <c r="A48" s="124" t="s">
        <v>23</v>
      </c>
      <c r="B48" s="124"/>
      <c r="C48" s="227"/>
      <c r="D48" s="128" t="s">
        <v>24</v>
      </c>
      <c r="E48" s="127">
        <f>E49+E53+E57+E66+E70+E73</f>
        <v>12824673</v>
      </c>
      <c r="F48" s="127">
        <f>F49+F53+F57+F66+F73+F70</f>
        <v>6068079</v>
      </c>
      <c r="G48" s="174">
        <f>F48/E48%</f>
        <v>47.31566255139605</v>
      </c>
    </row>
    <row r="49" spans="1:7" ht="23.25" customHeight="1">
      <c r="A49" s="115"/>
      <c r="B49" s="115" t="s">
        <v>25</v>
      </c>
      <c r="C49" s="226"/>
      <c r="D49" s="190" t="s">
        <v>87</v>
      </c>
      <c r="E49" s="117">
        <f>E50+E51+E52</f>
        <v>216876</v>
      </c>
      <c r="F49" s="117">
        <f>F50+F51+F52</f>
        <v>116130</v>
      </c>
      <c r="G49" s="189"/>
    </row>
    <row r="50" spans="1:7" ht="36.75" customHeight="1">
      <c r="A50" s="115"/>
      <c r="B50" s="115"/>
      <c r="C50" s="230" t="s">
        <v>245</v>
      </c>
      <c r="D50" s="116" t="s">
        <v>198</v>
      </c>
      <c r="E50" s="117">
        <v>168686</v>
      </c>
      <c r="F50" s="117">
        <v>85175</v>
      </c>
      <c r="G50" s="189"/>
    </row>
    <row r="51" spans="1:7" s="206" customFormat="1" ht="28.5" customHeight="1">
      <c r="A51" s="115"/>
      <c r="B51" s="115"/>
      <c r="C51" s="230" t="s">
        <v>211</v>
      </c>
      <c r="D51" s="116" t="s">
        <v>212</v>
      </c>
      <c r="E51" s="117">
        <v>15670</v>
      </c>
      <c r="F51" s="117">
        <v>15670</v>
      </c>
      <c r="G51" s="189"/>
    </row>
    <row r="52" spans="1:7" ht="27.75" customHeight="1">
      <c r="A52" s="115"/>
      <c r="B52" s="115"/>
      <c r="C52" s="230" t="s">
        <v>213</v>
      </c>
      <c r="D52" s="116" t="s">
        <v>201</v>
      </c>
      <c r="E52" s="117">
        <v>32520</v>
      </c>
      <c r="F52" s="117">
        <v>15285</v>
      </c>
      <c r="G52" s="189"/>
    </row>
    <row r="53" spans="1:7" s="206" customFormat="1" ht="15.75">
      <c r="A53" s="115"/>
      <c r="B53" s="115" t="s">
        <v>88</v>
      </c>
      <c r="C53" s="226"/>
      <c r="D53" s="190" t="s">
        <v>89</v>
      </c>
      <c r="E53" s="117">
        <f>E54+E55+E56</f>
        <v>597740</v>
      </c>
      <c r="F53" s="117">
        <f>F54+F55+F56</f>
        <v>268922</v>
      </c>
      <c r="G53" s="189"/>
    </row>
    <row r="54" spans="1:7" s="206" customFormat="1" ht="30">
      <c r="A54" s="115"/>
      <c r="B54" s="115"/>
      <c r="C54" s="226">
        <v>3030</v>
      </c>
      <c r="D54" s="116" t="s">
        <v>291</v>
      </c>
      <c r="E54" s="117">
        <v>550540</v>
      </c>
      <c r="F54" s="117">
        <v>246334</v>
      </c>
      <c r="G54" s="189"/>
    </row>
    <row r="55" spans="1:7" ht="29.25" customHeight="1">
      <c r="A55" s="115"/>
      <c r="B55" s="115"/>
      <c r="C55" s="226">
        <v>4170</v>
      </c>
      <c r="D55" s="116" t="s">
        <v>158</v>
      </c>
      <c r="E55" s="117">
        <v>2300</v>
      </c>
      <c r="F55" s="117"/>
      <c r="G55" s="189"/>
    </row>
    <row r="56" spans="1:7" ht="28.5" customHeight="1">
      <c r="A56" s="115"/>
      <c r="B56" s="115"/>
      <c r="C56" s="231" t="s">
        <v>354</v>
      </c>
      <c r="D56" s="190" t="s">
        <v>202</v>
      </c>
      <c r="E56" s="117">
        <v>44900</v>
      </c>
      <c r="F56" s="117">
        <v>22588</v>
      </c>
      <c r="G56" s="189"/>
    </row>
    <row r="57" spans="1:8" ht="15.75">
      <c r="A57" s="115"/>
      <c r="B57" s="115" t="s">
        <v>66</v>
      </c>
      <c r="C57" s="226"/>
      <c r="D57" s="190" t="s">
        <v>79</v>
      </c>
      <c r="E57" s="117">
        <f>E58+E59+E60+E61+E62+E63+E64+E65</f>
        <v>10761407</v>
      </c>
      <c r="F57" s="117">
        <f>F58+F59+F60+F61+F62+F63+F64+F65</f>
        <v>5081958</v>
      </c>
      <c r="G57" s="189"/>
      <c r="H57" s="268"/>
    </row>
    <row r="58" spans="1:7" ht="45">
      <c r="A58" s="115"/>
      <c r="B58" s="115"/>
      <c r="C58" s="226">
        <v>3020</v>
      </c>
      <c r="D58" s="116" t="s">
        <v>289</v>
      </c>
      <c r="E58" s="117">
        <v>8000</v>
      </c>
      <c r="F58" s="117">
        <v>3134</v>
      </c>
      <c r="G58" s="189"/>
    </row>
    <row r="59" spans="1:7" ht="24" customHeight="1">
      <c r="A59" s="115"/>
      <c r="B59" s="115"/>
      <c r="C59" s="226">
        <v>3050</v>
      </c>
      <c r="D59" s="116" t="s">
        <v>292</v>
      </c>
      <c r="E59" s="117">
        <v>13176</v>
      </c>
      <c r="F59" s="117">
        <v>1998</v>
      </c>
      <c r="G59" s="189"/>
    </row>
    <row r="60" spans="1:7" ht="30">
      <c r="A60" s="115"/>
      <c r="B60" s="115"/>
      <c r="C60" s="230" t="s">
        <v>209</v>
      </c>
      <c r="D60" s="116" t="s">
        <v>198</v>
      </c>
      <c r="E60" s="117">
        <v>5568232</v>
      </c>
      <c r="F60" s="117">
        <v>2542247</v>
      </c>
      <c r="G60" s="189"/>
    </row>
    <row r="61" spans="1:7" ht="42" customHeight="1">
      <c r="A61" s="115"/>
      <c r="B61" s="115"/>
      <c r="C61" s="230" t="s">
        <v>211</v>
      </c>
      <c r="D61" s="116" t="s">
        <v>212</v>
      </c>
      <c r="E61" s="117">
        <v>424000</v>
      </c>
      <c r="F61" s="117">
        <v>417284</v>
      </c>
      <c r="G61" s="189"/>
    </row>
    <row r="62" spans="1:7" ht="18.75" customHeight="1">
      <c r="A62" s="115"/>
      <c r="B62" s="115"/>
      <c r="C62" s="230" t="s">
        <v>213</v>
      </c>
      <c r="D62" s="116" t="s">
        <v>201</v>
      </c>
      <c r="E62" s="117">
        <v>984420</v>
      </c>
      <c r="F62" s="117">
        <v>452358</v>
      </c>
      <c r="G62" s="189"/>
    </row>
    <row r="63" spans="1:7" ht="30">
      <c r="A63" s="115"/>
      <c r="B63" s="115"/>
      <c r="C63" s="226">
        <v>4170</v>
      </c>
      <c r="D63" s="116" t="s">
        <v>158</v>
      </c>
      <c r="E63" s="117">
        <v>26300</v>
      </c>
      <c r="F63" s="117">
        <v>22033</v>
      </c>
      <c r="G63" s="189"/>
    </row>
    <row r="64" spans="1:7" ht="25.5">
      <c r="A64" s="115"/>
      <c r="B64" s="115"/>
      <c r="C64" s="231" t="s">
        <v>355</v>
      </c>
      <c r="D64" s="190" t="s">
        <v>202</v>
      </c>
      <c r="E64" s="117">
        <v>2639084</v>
      </c>
      <c r="F64" s="117">
        <v>988265</v>
      </c>
      <c r="G64" s="189"/>
    </row>
    <row r="65" spans="1:7" ht="105.75" customHeight="1">
      <c r="A65" s="115"/>
      <c r="B65" s="115"/>
      <c r="C65" s="226">
        <v>6617</v>
      </c>
      <c r="D65" s="116" t="s">
        <v>293</v>
      </c>
      <c r="E65" s="117">
        <v>1098195</v>
      </c>
      <c r="F65" s="117">
        <v>654639</v>
      </c>
      <c r="G65" s="189"/>
    </row>
    <row r="66" spans="1:7" s="206" customFormat="1" ht="15.75">
      <c r="A66" s="115"/>
      <c r="B66" s="115" t="s">
        <v>27</v>
      </c>
      <c r="C66" s="226"/>
      <c r="D66" s="190" t="s">
        <v>28</v>
      </c>
      <c r="E66" s="117">
        <f>E67+E68+E69</f>
        <v>43000</v>
      </c>
      <c r="F66" s="117">
        <f>F67+F68+F69</f>
        <v>28965</v>
      </c>
      <c r="G66" s="189"/>
    </row>
    <row r="67" spans="1:7" ht="24" customHeight="1">
      <c r="A67" s="115"/>
      <c r="B67" s="115"/>
      <c r="C67" s="230" t="s">
        <v>213</v>
      </c>
      <c r="D67" s="116" t="s">
        <v>201</v>
      </c>
      <c r="E67" s="117">
        <v>3700</v>
      </c>
      <c r="F67" s="117">
        <v>0</v>
      </c>
      <c r="G67" s="189"/>
    </row>
    <row r="68" spans="1:7" ht="30.75" customHeight="1">
      <c r="A68" s="115"/>
      <c r="B68" s="115"/>
      <c r="C68" s="226">
        <v>4170</v>
      </c>
      <c r="D68" s="116" t="s">
        <v>158</v>
      </c>
      <c r="E68" s="117">
        <v>28500</v>
      </c>
      <c r="F68" s="117">
        <v>20005</v>
      </c>
      <c r="G68" s="189"/>
    </row>
    <row r="69" spans="1:7" ht="20.25" customHeight="1">
      <c r="A69" s="115"/>
      <c r="B69" s="115"/>
      <c r="C69" s="231" t="s">
        <v>356</v>
      </c>
      <c r="D69" s="190" t="s">
        <v>202</v>
      </c>
      <c r="E69" s="117">
        <v>10800</v>
      </c>
      <c r="F69" s="117">
        <v>8960</v>
      </c>
      <c r="G69" s="189"/>
    </row>
    <row r="70" spans="1:7" ht="30" customHeight="1">
      <c r="A70" s="115"/>
      <c r="B70" s="115" t="s">
        <v>237</v>
      </c>
      <c r="C70" s="231"/>
      <c r="D70" s="116" t="s">
        <v>238</v>
      </c>
      <c r="E70" s="117">
        <f>E71+E72</f>
        <v>155650</v>
      </c>
      <c r="F70" s="117">
        <f>F71+F72</f>
        <v>68838</v>
      </c>
      <c r="G70" s="189"/>
    </row>
    <row r="71" spans="1:7" ht="30" customHeight="1">
      <c r="A71" s="115"/>
      <c r="B71" s="115"/>
      <c r="C71" s="231">
        <v>4170</v>
      </c>
      <c r="D71" s="116" t="s">
        <v>158</v>
      </c>
      <c r="E71" s="117">
        <v>15000</v>
      </c>
      <c r="F71" s="117">
        <v>2639</v>
      </c>
      <c r="G71" s="189"/>
    </row>
    <row r="72" spans="1:7" ht="20.25" customHeight="1">
      <c r="A72" s="115"/>
      <c r="B72" s="115"/>
      <c r="C72" s="231" t="s">
        <v>239</v>
      </c>
      <c r="D72" s="190" t="s">
        <v>202</v>
      </c>
      <c r="E72" s="117">
        <v>140650</v>
      </c>
      <c r="F72" s="117">
        <v>66199</v>
      </c>
      <c r="G72" s="189"/>
    </row>
    <row r="73" spans="1:7" ht="24.75" customHeight="1">
      <c r="A73" s="115"/>
      <c r="B73" s="115" t="s">
        <v>90</v>
      </c>
      <c r="C73" s="226"/>
      <c r="D73" s="190" t="s">
        <v>46</v>
      </c>
      <c r="E73" s="117">
        <f>E74</f>
        <v>1050000</v>
      </c>
      <c r="F73" s="117">
        <f>F74</f>
        <v>503266</v>
      </c>
      <c r="G73" s="189"/>
    </row>
    <row r="74" spans="1:7" ht="22.5" customHeight="1">
      <c r="A74" s="115"/>
      <c r="B74" s="115"/>
      <c r="C74" s="231" t="s">
        <v>215</v>
      </c>
      <c r="D74" s="190" t="s">
        <v>202</v>
      </c>
      <c r="E74" s="117">
        <v>1050000</v>
      </c>
      <c r="F74" s="117">
        <v>503266</v>
      </c>
      <c r="G74" s="189"/>
    </row>
    <row r="75" spans="1:7" s="206" customFormat="1" ht="21.75" customHeight="1">
      <c r="A75" s="124" t="s">
        <v>115</v>
      </c>
      <c r="B75" s="124"/>
      <c r="C75" s="227"/>
      <c r="D75" s="126" t="s">
        <v>116</v>
      </c>
      <c r="E75" s="127">
        <f>E76</f>
        <v>1000</v>
      </c>
      <c r="F75" s="127">
        <f>F76</f>
        <v>0</v>
      </c>
      <c r="G75" s="189">
        <f>F75/E75%</f>
        <v>0</v>
      </c>
    </row>
    <row r="76" spans="1:7" ht="23.25" customHeight="1">
      <c r="A76" s="115"/>
      <c r="B76" s="115" t="s">
        <v>117</v>
      </c>
      <c r="C76" s="226"/>
      <c r="D76" s="116" t="s">
        <v>118</v>
      </c>
      <c r="E76" s="117">
        <f>E77</f>
        <v>1000</v>
      </c>
      <c r="F76" s="117">
        <f>F77</f>
        <v>0</v>
      </c>
      <c r="G76" s="189"/>
    </row>
    <row r="77" spans="1:7" s="206" customFormat="1" ht="21" customHeight="1">
      <c r="A77" s="115"/>
      <c r="B77" s="115"/>
      <c r="C77" s="226">
        <v>4210</v>
      </c>
      <c r="D77" s="116" t="s">
        <v>202</v>
      </c>
      <c r="E77" s="117">
        <v>1000</v>
      </c>
      <c r="F77" s="117"/>
      <c r="G77" s="189"/>
    </row>
    <row r="78" spans="1:7" s="206" customFormat="1" ht="46.5" customHeight="1">
      <c r="A78" s="124" t="s">
        <v>119</v>
      </c>
      <c r="B78" s="124"/>
      <c r="C78" s="227"/>
      <c r="D78" s="128" t="s">
        <v>120</v>
      </c>
      <c r="E78" s="127">
        <f>E83+E79+E81</f>
        <v>36900</v>
      </c>
      <c r="F78" s="127">
        <f>F83+F79+F81</f>
        <v>11390</v>
      </c>
      <c r="G78" s="174">
        <f>F78/E78%</f>
        <v>30.867208672086722</v>
      </c>
    </row>
    <row r="79" spans="1:7" ht="19.5" customHeight="1">
      <c r="A79" s="115"/>
      <c r="B79" s="115" t="s">
        <v>222</v>
      </c>
      <c r="C79" s="226"/>
      <c r="D79" s="116" t="s">
        <v>223</v>
      </c>
      <c r="E79" s="117">
        <f>E80</f>
        <v>3000</v>
      </c>
      <c r="F79" s="117">
        <f>F80</f>
        <v>0</v>
      </c>
      <c r="G79" s="189"/>
    </row>
    <row r="80" spans="1:7" ht="19.5" customHeight="1">
      <c r="A80" s="115"/>
      <c r="B80" s="115"/>
      <c r="C80" s="226">
        <v>4210</v>
      </c>
      <c r="D80" s="116" t="s">
        <v>202</v>
      </c>
      <c r="E80" s="117">
        <v>3000</v>
      </c>
      <c r="F80" s="117"/>
      <c r="G80" s="189"/>
    </row>
    <row r="81" spans="1:7" ht="19.5" customHeight="1">
      <c r="A81" s="115"/>
      <c r="B81" s="115" t="s">
        <v>241</v>
      </c>
      <c r="C81" s="226"/>
      <c r="D81" s="116" t="s">
        <v>242</v>
      </c>
      <c r="E81" s="117">
        <f>E82</f>
        <v>11900</v>
      </c>
      <c r="F81" s="117">
        <f>F82</f>
        <v>1912</v>
      </c>
      <c r="G81" s="189"/>
    </row>
    <row r="82" spans="1:7" ht="15.75">
      <c r="A82" s="115"/>
      <c r="B82" s="115"/>
      <c r="C82" s="231" t="s">
        <v>357</v>
      </c>
      <c r="D82" s="116" t="s">
        <v>202</v>
      </c>
      <c r="E82" s="117">
        <v>11900</v>
      </c>
      <c r="F82" s="117">
        <v>1912</v>
      </c>
      <c r="G82" s="189"/>
    </row>
    <row r="83" spans="1:7" ht="15.75">
      <c r="A83" s="115"/>
      <c r="B83" s="115" t="s">
        <v>141</v>
      </c>
      <c r="C83" s="226"/>
      <c r="D83" s="116" t="s">
        <v>46</v>
      </c>
      <c r="E83" s="117">
        <f>E84</f>
        <v>22000</v>
      </c>
      <c r="F83" s="117">
        <f>F84</f>
        <v>9478</v>
      </c>
      <c r="G83" s="189"/>
    </row>
    <row r="84" spans="1:7" ht="15.75">
      <c r="A84" s="115"/>
      <c r="B84" s="115"/>
      <c r="C84" s="226" t="s">
        <v>295</v>
      </c>
      <c r="D84" s="116" t="s">
        <v>202</v>
      </c>
      <c r="E84" s="117">
        <v>22000</v>
      </c>
      <c r="F84" s="117">
        <v>9478</v>
      </c>
      <c r="G84" s="189"/>
    </row>
    <row r="85" spans="1:7" ht="21.75" customHeight="1">
      <c r="A85" s="124" t="s">
        <v>101</v>
      </c>
      <c r="B85" s="124"/>
      <c r="C85" s="227"/>
      <c r="D85" s="128" t="s">
        <v>191</v>
      </c>
      <c r="E85" s="127">
        <f>E86</f>
        <v>1599004</v>
      </c>
      <c r="F85" s="127">
        <f>F86</f>
        <v>766613</v>
      </c>
      <c r="G85" s="174">
        <f>F85/E85%</f>
        <v>47.943157115304274</v>
      </c>
    </row>
    <row r="86" spans="1:7" ht="66" customHeight="1">
      <c r="A86" s="115"/>
      <c r="B86" s="115" t="s">
        <v>102</v>
      </c>
      <c r="C86" s="226"/>
      <c r="D86" s="116" t="s">
        <v>103</v>
      </c>
      <c r="E86" s="117">
        <f>E87</f>
        <v>1599004</v>
      </c>
      <c r="F86" s="117">
        <f>F87</f>
        <v>766613</v>
      </c>
      <c r="G86" s="189"/>
    </row>
    <row r="87" spans="1:7" ht="79.5" customHeight="1">
      <c r="A87" s="115"/>
      <c r="B87" s="115"/>
      <c r="C87" s="226">
        <v>8110</v>
      </c>
      <c r="D87" s="256" t="s">
        <v>296</v>
      </c>
      <c r="E87" s="117">
        <v>1599004</v>
      </c>
      <c r="F87" s="117">
        <v>766613</v>
      </c>
      <c r="G87" s="189"/>
    </row>
    <row r="88" spans="1:7" ht="19.5" customHeight="1">
      <c r="A88" s="124" t="s">
        <v>58</v>
      </c>
      <c r="B88" s="124"/>
      <c r="C88" s="227"/>
      <c r="D88" s="126" t="s">
        <v>59</v>
      </c>
      <c r="E88" s="127">
        <f>E89+E92</f>
        <v>2505048</v>
      </c>
      <c r="F88" s="127">
        <f>F89+F92</f>
        <v>1139892</v>
      </c>
      <c r="G88" s="189">
        <f>F88/E88%</f>
        <v>45.50379872960518</v>
      </c>
    </row>
    <row r="89" spans="1:7" ht="19.5" customHeight="1">
      <c r="A89" s="115"/>
      <c r="B89" s="115" t="s">
        <v>104</v>
      </c>
      <c r="C89" s="226"/>
      <c r="D89" s="116" t="s">
        <v>105</v>
      </c>
      <c r="E89" s="117">
        <f>E90+E91</f>
        <v>225262</v>
      </c>
      <c r="F89" s="117">
        <f>F90+F91</f>
        <v>0</v>
      </c>
      <c r="G89" s="189"/>
    </row>
    <row r="90" spans="1:7" ht="18.75" customHeight="1">
      <c r="A90" s="115"/>
      <c r="B90" s="115"/>
      <c r="C90" s="226">
        <v>4810</v>
      </c>
      <c r="D90" s="116" t="s">
        <v>246</v>
      </c>
      <c r="E90" s="117">
        <v>27162</v>
      </c>
      <c r="F90" s="117"/>
      <c r="G90" s="189"/>
    </row>
    <row r="91" spans="1:7" ht="19.5" customHeight="1">
      <c r="A91" s="115"/>
      <c r="B91" s="115"/>
      <c r="C91" s="226">
        <v>4810</v>
      </c>
      <c r="D91" s="116" t="s">
        <v>247</v>
      </c>
      <c r="E91" s="117">
        <v>198100</v>
      </c>
      <c r="F91" s="117"/>
      <c r="G91" s="189"/>
    </row>
    <row r="92" spans="1:7" ht="31.5" customHeight="1">
      <c r="A92" s="115"/>
      <c r="B92" s="115" t="s">
        <v>125</v>
      </c>
      <c r="C92" s="226"/>
      <c r="D92" s="116" t="s">
        <v>297</v>
      </c>
      <c r="E92" s="117">
        <f>E93</f>
        <v>2279786</v>
      </c>
      <c r="F92" s="117">
        <f>F93</f>
        <v>1139892</v>
      </c>
      <c r="G92" s="189"/>
    </row>
    <row r="93" spans="1:7" ht="43.5" customHeight="1">
      <c r="A93" s="115"/>
      <c r="B93" s="115"/>
      <c r="C93" s="226">
        <v>2930</v>
      </c>
      <c r="D93" s="256" t="s">
        <v>298</v>
      </c>
      <c r="E93" s="117">
        <v>2279786</v>
      </c>
      <c r="F93" s="117">
        <v>1139892</v>
      </c>
      <c r="G93" s="189"/>
    </row>
    <row r="94" spans="1:7" ht="24.75" customHeight="1">
      <c r="A94" s="124" t="s">
        <v>43</v>
      </c>
      <c r="B94" s="124"/>
      <c r="C94" s="227"/>
      <c r="D94" s="128" t="s">
        <v>44</v>
      </c>
      <c r="E94" s="127">
        <f>E95+E103+E111+E118+E124+E131+E138+E145+E147</f>
        <v>12447335</v>
      </c>
      <c r="F94" s="127">
        <f>F95+F103+F111+F118+F124+F131+F138+F145+F147</f>
        <v>6069296</v>
      </c>
      <c r="G94" s="174">
        <f>F94/E94%</f>
        <v>48.759802801161854</v>
      </c>
    </row>
    <row r="95" spans="1:7" ht="32.25" customHeight="1">
      <c r="A95" s="115"/>
      <c r="B95" s="115" t="s">
        <v>92</v>
      </c>
      <c r="C95" s="226"/>
      <c r="D95" s="116" t="s">
        <v>136</v>
      </c>
      <c r="E95" s="117">
        <f>E96+E97+E98+E99+E100+E101+E102</f>
        <v>2857434</v>
      </c>
      <c r="F95" s="117">
        <f>F96+F97+F98+F99+F100+F101+F102</f>
        <v>1342068</v>
      </c>
      <c r="G95" s="189"/>
    </row>
    <row r="96" spans="1:7" ht="40.5" customHeight="1">
      <c r="A96" s="115"/>
      <c r="B96" s="115"/>
      <c r="C96" s="226">
        <v>2540</v>
      </c>
      <c r="D96" s="256" t="s">
        <v>203</v>
      </c>
      <c r="E96" s="117">
        <v>1624070</v>
      </c>
      <c r="F96" s="117">
        <v>749747</v>
      </c>
      <c r="G96" s="189"/>
    </row>
    <row r="97" spans="1:7" ht="40.5" customHeight="1">
      <c r="A97" s="115"/>
      <c r="B97" s="115"/>
      <c r="C97" s="226">
        <v>3020</v>
      </c>
      <c r="D97" s="256" t="s">
        <v>289</v>
      </c>
      <c r="E97" s="117">
        <v>33097</v>
      </c>
      <c r="F97" s="117">
        <v>15757</v>
      </c>
      <c r="G97" s="189"/>
    </row>
    <row r="98" spans="1:7" ht="33.75" customHeight="1">
      <c r="A98" s="115"/>
      <c r="B98" s="115"/>
      <c r="C98" s="226">
        <v>4010</v>
      </c>
      <c r="D98" s="116" t="s">
        <v>198</v>
      </c>
      <c r="E98" s="117">
        <v>813162</v>
      </c>
      <c r="F98" s="117">
        <v>350465</v>
      </c>
      <c r="G98" s="189"/>
    </row>
    <row r="99" spans="1:7" ht="30.75" customHeight="1">
      <c r="A99" s="115"/>
      <c r="B99" s="115"/>
      <c r="C99" s="226">
        <v>4040</v>
      </c>
      <c r="D99" s="116" t="s">
        <v>212</v>
      </c>
      <c r="E99" s="117">
        <v>57911</v>
      </c>
      <c r="F99" s="117">
        <v>57489</v>
      </c>
      <c r="G99" s="189"/>
    </row>
    <row r="100" spans="1:7" ht="18.75" customHeight="1">
      <c r="A100" s="115"/>
      <c r="B100" s="115"/>
      <c r="C100" s="231" t="s">
        <v>200</v>
      </c>
      <c r="D100" s="116" t="s">
        <v>201</v>
      </c>
      <c r="E100" s="117">
        <v>159701</v>
      </c>
      <c r="F100" s="117">
        <v>66828</v>
      </c>
      <c r="G100" s="189"/>
    </row>
    <row r="101" spans="1:7" ht="30.75" customHeight="1">
      <c r="A101" s="115"/>
      <c r="B101" s="115"/>
      <c r="C101" s="231">
        <v>4170</v>
      </c>
      <c r="D101" s="116" t="s">
        <v>158</v>
      </c>
      <c r="E101" s="117">
        <v>708</v>
      </c>
      <c r="F101" s="117"/>
      <c r="G101" s="189"/>
    </row>
    <row r="102" spans="1:7" ht="22.5" customHeight="1">
      <c r="A102" s="115"/>
      <c r="B102" s="115"/>
      <c r="C102" s="231" t="s">
        <v>358</v>
      </c>
      <c r="D102" s="116" t="s">
        <v>202</v>
      </c>
      <c r="E102" s="117">
        <v>168785</v>
      </c>
      <c r="F102" s="117">
        <v>101782</v>
      </c>
      <c r="G102" s="189"/>
    </row>
    <row r="103" spans="1:7" ht="24" customHeight="1">
      <c r="A103" s="115"/>
      <c r="B103" s="115" t="s">
        <v>93</v>
      </c>
      <c r="C103" s="226"/>
      <c r="D103" s="116" t="s">
        <v>94</v>
      </c>
      <c r="E103" s="117">
        <f>E104+E105+E106+E107+E108+E109+E110</f>
        <v>2315719</v>
      </c>
      <c r="F103" s="117">
        <f>F104+F105+F106+F107+F108+F109+F110</f>
        <v>1093122</v>
      </c>
      <c r="G103" s="189"/>
    </row>
    <row r="104" spans="1:7" ht="41.25" customHeight="1">
      <c r="A104" s="115"/>
      <c r="B104" s="115"/>
      <c r="C104" s="226">
        <v>2540</v>
      </c>
      <c r="D104" s="191" t="s">
        <v>203</v>
      </c>
      <c r="E104" s="117">
        <v>482891</v>
      </c>
      <c r="F104" s="117">
        <v>232822</v>
      </c>
      <c r="G104" s="189"/>
    </row>
    <row r="105" spans="1:7" ht="41.25" customHeight="1">
      <c r="A105" s="115"/>
      <c r="B105" s="115"/>
      <c r="C105" s="226">
        <v>3020</v>
      </c>
      <c r="D105" s="256" t="s">
        <v>289</v>
      </c>
      <c r="E105" s="117">
        <v>23367</v>
      </c>
      <c r="F105" s="117">
        <v>11375</v>
      </c>
      <c r="G105" s="189"/>
    </row>
    <row r="106" spans="1:7" ht="31.5" customHeight="1">
      <c r="A106" s="115"/>
      <c r="B106" s="115"/>
      <c r="C106" s="226">
        <v>4010</v>
      </c>
      <c r="D106" s="116" t="s">
        <v>198</v>
      </c>
      <c r="E106" s="117">
        <v>1234813</v>
      </c>
      <c r="F106" s="117">
        <v>542695</v>
      </c>
      <c r="G106" s="189"/>
    </row>
    <row r="107" spans="1:7" ht="30" customHeight="1">
      <c r="A107" s="115"/>
      <c r="B107" s="115"/>
      <c r="C107" s="226">
        <v>4040</v>
      </c>
      <c r="D107" s="116" t="s">
        <v>212</v>
      </c>
      <c r="E107" s="117">
        <v>96381</v>
      </c>
      <c r="F107" s="117">
        <v>92628</v>
      </c>
      <c r="G107" s="189"/>
    </row>
    <row r="108" spans="1:7" ht="27" customHeight="1">
      <c r="A108" s="115"/>
      <c r="B108" s="115"/>
      <c r="C108" s="231" t="s">
        <v>213</v>
      </c>
      <c r="D108" s="116" t="s">
        <v>201</v>
      </c>
      <c r="E108" s="117">
        <v>240893</v>
      </c>
      <c r="F108" s="117">
        <v>99706</v>
      </c>
      <c r="G108" s="189"/>
    </row>
    <row r="109" spans="1:7" ht="30">
      <c r="A109" s="115"/>
      <c r="B109" s="115"/>
      <c r="C109" s="231">
        <v>4170</v>
      </c>
      <c r="D109" s="116" t="s">
        <v>158</v>
      </c>
      <c r="E109" s="117">
        <v>951</v>
      </c>
      <c r="F109" s="117"/>
      <c r="G109" s="189"/>
    </row>
    <row r="110" spans="1:7" ht="28.5" customHeight="1">
      <c r="A110" s="115"/>
      <c r="B110" s="115"/>
      <c r="C110" s="231" t="s">
        <v>290</v>
      </c>
      <c r="D110" s="116" t="s">
        <v>202</v>
      </c>
      <c r="E110" s="117">
        <v>236423</v>
      </c>
      <c r="F110" s="117">
        <v>113896</v>
      </c>
      <c r="G110" s="189"/>
    </row>
    <row r="111" spans="1:7" ht="21.75" customHeight="1">
      <c r="A111" s="115"/>
      <c r="B111" s="115" t="s">
        <v>69</v>
      </c>
      <c r="C111" s="226"/>
      <c r="D111" s="116" t="s">
        <v>82</v>
      </c>
      <c r="E111" s="117">
        <f>E112+E113+E114+E115+E116+E117</f>
        <v>771903</v>
      </c>
      <c r="F111" s="117">
        <f>F112+F113+F114+F115+F116+F117</f>
        <v>366992</v>
      </c>
      <c r="G111" s="189"/>
    </row>
    <row r="112" spans="1:7" ht="38.25" customHeight="1">
      <c r="A112" s="115"/>
      <c r="B112" s="115"/>
      <c r="C112" s="226">
        <v>3020</v>
      </c>
      <c r="D112" s="256" t="s">
        <v>289</v>
      </c>
      <c r="E112" s="117">
        <v>1562</v>
      </c>
      <c r="F112" s="117">
        <v>500</v>
      </c>
      <c r="G112" s="189"/>
    </row>
    <row r="113" spans="1:7" ht="28.5" customHeight="1">
      <c r="A113" s="115"/>
      <c r="B113" s="115"/>
      <c r="C113" s="226">
        <v>4010</v>
      </c>
      <c r="D113" s="116" t="s">
        <v>198</v>
      </c>
      <c r="E113" s="117">
        <v>525723</v>
      </c>
      <c r="F113" s="117">
        <v>216156</v>
      </c>
      <c r="G113" s="189"/>
    </row>
    <row r="114" spans="1:7" ht="27.75" customHeight="1">
      <c r="A114" s="115"/>
      <c r="B114" s="115"/>
      <c r="C114" s="226">
        <v>4040</v>
      </c>
      <c r="D114" s="116" t="s">
        <v>212</v>
      </c>
      <c r="E114" s="117">
        <v>39233</v>
      </c>
      <c r="F114" s="117">
        <v>39233</v>
      </c>
      <c r="G114" s="189"/>
    </row>
    <row r="115" spans="1:7" ht="26.25" customHeight="1">
      <c r="A115" s="115"/>
      <c r="B115" s="115"/>
      <c r="C115" s="231" t="s">
        <v>200</v>
      </c>
      <c r="D115" s="116" t="s">
        <v>201</v>
      </c>
      <c r="E115" s="117">
        <v>97431</v>
      </c>
      <c r="F115" s="117">
        <v>40777</v>
      </c>
      <c r="G115" s="189"/>
    </row>
    <row r="116" spans="1:7" ht="32.25" customHeight="1">
      <c r="A116" s="115"/>
      <c r="B116" s="115"/>
      <c r="C116" s="231">
        <v>4170</v>
      </c>
      <c r="D116" s="116" t="s">
        <v>158</v>
      </c>
      <c r="E116" s="117">
        <v>4000</v>
      </c>
      <c r="F116" s="117">
        <v>1164</v>
      </c>
      <c r="G116" s="189"/>
    </row>
    <row r="117" spans="1:7" ht="21.75" customHeight="1">
      <c r="A117" s="115"/>
      <c r="B117" s="115"/>
      <c r="C117" s="231" t="s">
        <v>358</v>
      </c>
      <c r="D117" s="116" t="s">
        <v>202</v>
      </c>
      <c r="E117" s="117">
        <v>103954</v>
      </c>
      <c r="F117" s="117">
        <v>69162</v>
      </c>
      <c r="G117" s="189"/>
    </row>
    <row r="118" spans="1:7" ht="30.75" customHeight="1">
      <c r="A118" s="115"/>
      <c r="B118" s="115" t="s">
        <v>182</v>
      </c>
      <c r="C118" s="226"/>
      <c r="D118" s="116" t="s">
        <v>183</v>
      </c>
      <c r="E118" s="117">
        <f>E119+E120+E121+E122+E123</f>
        <v>210329</v>
      </c>
      <c r="F118" s="117">
        <f>F119+F120+F121+F122+F123</f>
        <v>104241</v>
      </c>
      <c r="G118" s="189"/>
    </row>
    <row r="119" spans="1:7" ht="30.75" customHeight="1">
      <c r="A119" s="115"/>
      <c r="B119" s="115"/>
      <c r="C119" s="226">
        <v>3020</v>
      </c>
      <c r="D119" s="256" t="s">
        <v>289</v>
      </c>
      <c r="E119" s="117">
        <v>7893</v>
      </c>
      <c r="F119" s="117">
        <v>3782</v>
      </c>
      <c r="G119" s="189"/>
    </row>
    <row r="120" spans="1:7" ht="36" customHeight="1">
      <c r="A120" s="115"/>
      <c r="B120" s="115"/>
      <c r="C120" s="226">
        <v>4010</v>
      </c>
      <c r="D120" s="116" t="s">
        <v>198</v>
      </c>
      <c r="E120" s="117">
        <v>139555</v>
      </c>
      <c r="F120" s="117">
        <v>61224</v>
      </c>
      <c r="G120" s="189"/>
    </row>
    <row r="121" spans="1:7" ht="28.5" customHeight="1">
      <c r="A121" s="115"/>
      <c r="B121" s="115"/>
      <c r="C121" s="226">
        <v>4040</v>
      </c>
      <c r="D121" s="116" t="s">
        <v>212</v>
      </c>
      <c r="E121" s="117">
        <v>12160</v>
      </c>
      <c r="F121" s="117">
        <v>12160</v>
      </c>
      <c r="G121" s="189"/>
    </row>
    <row r="122" spans="1:7" ht="27" customHeight="1">
      <c r="A122" s="115"/>
      <c r="B122" s="115"/>
      <c r="C122" s="231" t="s">
        <v>200</v>
      </c>
      <c r="D122" s="116" t="s">
        <v>201</v>
      </c>
      <c r="E122" s="117">
        <v>28458</v>
      </c>
      <c r="F122" s="117">
        <v>10659</v>
      </c>
      <c r="G122" s="189"/>
    </row>
    <row r="123" spans="1:7" ht="19.5" customHeight="1">
      <c r="A123" s="115"/>
      <c r="B123" s="115"/>
      <c r="C123" s="231" t="s">
        <v>299</v>
      </c>
      <c r="D123" s="116" t="s">
        <v>202</v>
      </c>
      <c r="E123" s="117">
        <v>22263</v>
      </c>
      <c r="F123" s="117">
        <v>16416</v>
      </c>
      <c r="G123" s="189"/>
    </row>
    <row r="124" spans="1:7" ht="22.5" customHeight="1">
      <c r="A124" s="115"/>
      <c r="B124" s="115" t="s">
        <v>95</v>
      </c>
      <c r="C124" s="226"/>
      <c r="D124" s="116" t="s">
        <v>96</v>
      </c>
      <c r="E124" s="117">
        <f>E125+E126+E127+E128+E129+E130</f>
        <v>283949</v>
      </c>
      <c r="F124" s="117">
        <f>F125+F126+F127+F128+F129+F130</f>
        <v>188383</v>
      </c>
      <c r="G124" s="189"/>
    </row>
    <row r="125" spans="1:7" ht="29.25" customHeight="1">
      <c r="A125" s="115"/>
      <c r="B125" s="115"/>
      <c r="C125" s="226">
        <v>3020</v>
      </c>
      <c r="D125" s="256" t="s">
        <v>289</v>
      </c>
      <c r="E125" s="117">
        <v>625</v>
      </c>
      <c r="F125" s="117">
        <v>0</v>
      </c>
      <c r="G125" s="189"/>
    </row>
    <row r="126" spans="1:7" ht="32.25" customHeight="1">
      <c r="A126" s="115"/>
      <c r="B126" s="115"/>
      <c r="C126" s="226">
        <v>4010</v>
      </c>
      <c r="D126" s="116" t="s">
        <v>198</v>
      </c>
      <c r="E126" s="117">
        <v>185903</v>
      </c>
      <c r="F126" s="117">
        <v>118608</v>
      </c>
      <c r="G126" s="189"/>
    </row>
    <row r="127" spans="1:7" ht="35.25" customHeight="1">
      <c r="A127" s="115"/>
      <c r="B127" s="115"/>
      <c r="C127" s="226">
        <v>4040</v>
      </c>
      <c r="D127" s="116" t="s">
        <v>212</v>
      </c>
      <c r="E127" s="117">
        <v>16394</v>
      </c>
      <c r="F127" s="117">
        <v>16394</v>
      </c>
      <c r="G127" s="189"/>
    </row>
    <row r="128" spans="1:7" ht="19.5" customHeight="1">
      <c r="A128" s="115"/>
      <c r="B128" s="115"/>
      <c r="C128" s="231" t="s">
        <v>200</v>
      </c>
      <c r="D128" s="116" t="s">
        <v>201</v>
      </c>
      <c r="E128" s="117">
        <v>35456</v>
      </c>
      <c r="F128" s="117">
        <v>17645</v>
      </c>
      <c r="G128" s="189"/>
    </row>
    <row r="129" spans="1:7" ht="36" customHeight="1">
      <c r="A129" s="115"/>
      <c r="B129" s="115"/>
      <c r="C129" s="231">
        <v>4170</v>
      </c>
      <c r="D129" s="116" t="s">
        <v>158</v>
      </c>
      <c r="E129" s="117">
        <v>4000</v>
      </c>
      <c r="F129" s="117">
        <v>1376</v>
      </c>
      <c r="G129" s="189"/>
    </row>
    <row r="130" spans="1:7" ht="24.75" customHeight="1">
      <c r="A130" s="115"/>
      <c r="B130" s="115"/>
      <c r="C130" s="231" t="s">
        <v>359</v>
      </c>
      <c r="D130" s="116" t="s">
        <v>202</v>
      </c>
      <c r="E130" s="117">
        <v>41571</v>
      </c>
      <c r="F130" s="117">
        <v>34360</v>
      </c>
      <c r="G130" s="189"/>
    </row>
    <row r="131" spans="1:7" ht="21.75" customHeight="1">
      <c r="A131" s="115"/>
      <c r="B131" s="115" t="s">
        <v>70</v>
      </c>
      <c r="C131" s="226"/>
      <c r="D131" s="116" t="s">
        <v>83</v>
      </c>
      <c r="E131" s="117">
        <f>E132+E133+E134+E135+E136+E137</f>
        <v>5240895</v>
      </c>
      <c r="F131" s="117">
        <f>F132+F133+F134+F135+F136+F137</f>
        <v>2682171</v>
      </c>
      <c r="G131" s="189"/>
    </row>
    <row r="132" spans="1:7" ht="34.5" customHeight="1">
      <c r="A132" s="115"/>
      <c r="B132" s="115"/>
      <c r="C132" s="226">
        <v>3020</v>
      </c>
      <c r="D132" s="256" t="s">
        <v>289</v>
      </c>
      <c r="E132" s="117">
        <v>194959</v>
      </c>
      <c r="F132" s="117">
        <v>88059</v>
      </c>
      <c r="G132" s="189"/>
    </row>
    <row r="133" spans="1:7" ht="36" customHeight="1">
      <c r="A133" s="115"/>
      <c r="B133" s="115"/>
      <c r="C133" s="226">
        <v>4010</v>
      </c>
      <c r="D133" s="116" t="s">
        <v>198</v>
      </c>
      <c r="E133" s="117">
        <v>3171316</v>
      </c>
      <c r="F133" s="117">
        <v>1421378</v>
      </c>
      <c r="G133" s="189"/>
    </row>
    <row r="134" spans="1:7" ht="32.25" customHeight="1">
      <c r="A134" s="115"/>
      <c r="B134" s="115"/>
      <c r="C134" s="226">
        <v>4040</v>
      </c>
      <c r="D134" s="116" t="s">
        <v>212</v>
      </c>
      <c r="E134" s="117">
        <v>212827</v>
      </c>
      <c r="F134" s="117">
        <v>212827</v>
      </c>
      <c r="G134" s="189"/>
    </row>
    <row r="135" spans="1:7" ht="18.75" customHeight="1">
      <c r="A135" s="115"/>
      <c r="B135" s="115"/>
      <c r="C135" s="231" t="s">
        <v>200</v>
      </c>
      <c r="D135" s="116" t="s">
        <v>201</v>
      </c>
      <c r="E135" s="117">
        <v>638115</v>
      </c>
      <c r="F135" s="117">
        <v>280484</v>
      </c>
      <c r="G135" s="189"/>
    </row>
    <row r="136" spans="1:7" ht="30">
      <c r="A136" s="115"/>
      <c r="B136" s="115"/>
      <c r="C136" s="231">
        <v>4170</v>
      </c>
      <c r="D136" s="116" t="s">
        <v>158</v>
      </c>
      <c r="E136" s="117">
        <v>14000</v>
      </c>
      <c r="F136" s="117">
        <v>6023</v>
      </c>
      <c r="G136" s="189"/>
    </row>
    <row r="137" spans="1:7" ht="22.5" customHeight="1">
      <c r="A137" s="115"/>
      <c r="B137" s="115"/>
      <c r="C137" s="231" t="s">
        <v>239</v>
      </c>
      <c r="D137" s="116" t="s">
        <v>202</v>
      </c>
      <c r="E137" s="117">
        <v>1009678</v>
      </c>
      <c r="F137" s="117">
        <v>673400</v>
      </c>
      <c r="G137" s="189"/>
    </row>
    <row r="138" spans="1:7" ht="25.5" customHeight="1">
      <c r="A138" s="115"/>
      <c r="B138" s="115" t="s">
        <v>97</v>
      </c>
      <c r="C138" s="226"/>
      <c r="D138" s="116" t="s">
        <v>98</v>
      </c>
      <c r="E138" s="117">
        <f>E139+E140+E141+E142+E143+E144</f>
        <v>585250</v>
      </c>
      <c r="F138" s="117">
        <f>F139+F140+F141+F142+F143+F144</f>
        <v>279593</v>
      </c>
      <c r="G138" s="189"/>
    </row>
    <row r="139" spans="1:7" ht="31.5" customHeight="1">
      <c r="A139" s="115"/>
      <c r="B139" s="115"/>
      <c r="C139" s="226">
        <v>3020</v>
      </c>
      <c r="D139" s="256" t="s">
        <v>289</v>
      </c>
      <c r="E139" s="117">
        <v>1644</v>
      </c>
      <c r="F139" s="117">
        <v>980</v>
      </c>
      <c r="G139" s="189"/>
    </row>
    <row r="140" spans="1:7" ht="38.25" customHeight="1">
      <c r="A140" s="115"/>
      <c r="B140" s="115"/>
      <c r="C140" s="226">
        <v>4010</v>
      </c>
      <c r="D140" s="116" t="s">
        <v>198</v>
      </c>
      <c r="E140" s="117">
        <v>385105</v>
      </c>
      <c r="F140" s="117">
        <v>174860</v>
      </c>
      <c r="G140" s="189"/>
    </row>
    <row r="141" spans="1:7" ht="35.25" customHeight="1">
      <c r="A141" s="115"/>
      <c r="B141" s="115"/>
      <c r="C141" s="226">
        <v>4040</v>
      </c>
      <c r="D141" s="116" t="s">
        <v>212</v>
      </c>
      <c r="E141" s="117">
        <v>29490</v>
      </c>
      <c r="F141" s="117">
        <v>26640</v>
      </c>
      <c r="G141" s="189"/>
    </row>
    <row r="142" spans="1:7" ht="26.25" customHeight="1">
      <c r="A142" s="115"/>
      <c r="B142" s="115"/>
      <c r="C142" s="231" t="s">
        <v>200</v>
      </c>
      <c r="D142" s="116" t="s">
        <v>201</v>
      </c>
      <c r="E142" s="117">
        <v>72663</v>
      </c>
      <c r="F142" s="117">
        <v>26665</v>
      </c>
      <c r="G142" s="189"/>
    </row>
    <row r="143" spans="1:7" ht="30">
      <c r="A143" s="115"/>
      <c r="B143" s="115"/>
      <c r="C143" s="231">
        <v>4170</v>
      </c>
      <c r="D143" s="116" t="s">
        <v>158</v>
      </c>
      <c r="E143" s="117">
        <v>572</v>
      </c>
      <c r="F143" s="117"/>
      <c r="G143" s="189"/>
    </row>
    <row r="144" spans="1:7" ht="28.5" customHeight="1">
      <c r="A144" s="115"/>
      <c r="B144" s="115"/>
      <c r="C144" s="231" t="s">
        <v>299</v>
      </c>
      <c r="D144" s="116" t="s">
        <v>202</v>
      </c>
      <c r="E144" s="117">
        <v>95776</v>
      </c>
      <c r="F144" s="117">
        <v>50448</v>
      </c>
      <c r="G144" s="189"/>
    </row>
    <row r="145" spans="1:7" ht="36" customHeight="1">
      <c r="A145" s="115"/>
      <c r="B145" s="115" t="s">
        <v>184</v>
      </c>
      <c r="C145" s="226"/>
      <c r="D145" s="116" t="s">
        <v>185</v>
      </c>
      <c r="E145" s="117">
        <f>E146</f>
        <v>33770</v>
      </c>
      <c r="F145" s="117">
        <f>F146</f>
        <v>3501</v>
      </c>
      <c r="G145" s="189"/>
    </row>
    <row r="146" spans="1:8" ht="21" customHeight="1">
      <c r="A146" s="115"/>
      <c r="B146" s="115"/>
      <c r="C146" s="231">
        <v>4300</v>
      </c>
      <c r="D146" s="116" t="s">
        <v>202</v>
      </c>
      <c r="E146" s="117">
        <v>33770</v>
      </c>
      <c r="F146" s="117">
        <v>3501</v>
      </c>
      <c r="G146" s="189"/>
      <c r="H146" s="268" t="s">
        <v>294</v>
      </c>
    </row>
    <row r="147" spans="1:7" ht="21" customHeight="1">
      <c r="A147" s="115"/>
      <c r="B147" s="115" t="s">
        <v>45</v>
      </c>
      <c r="C147" s="226"/>
      <c r="D147" s="116" t="s">
        <v>46</v>
      </c>
      <c r="E147" s="117">
        <f>E148</f>
        <v>148086</v>
      </c>
      <c r="F147" s="117">
        <f>F148</f>
        <v>9225</v>
      </c>
      <c r="G147" s="189"/>
    </row>
    <row r="148" spans="1:7" ht="15.75">
      <c r="A148" s="115"/>
      <c r="B148" s="115"/>
      <c r="C148" s="231">
        <v>4300</v>
      </c>
      <c r="D148" s="116" t="s">
        <v>202</v>
      </c>
      <c r="E148" s="117">
        <v>148086</v>
      </c>
      <c r="F148" s="117">
        <v>9225</v>
      </c>
      <c r="G148" s="189"/>
    </row>
    <row r="149" spans="1:7" ht="24" customHeight="1">
      <c r="A149" s="124" t="s">
        <v>29</v>
      </c>
      <c r="B149" s="124"/>
      <c r="C149" s="227"/>
      <c r="D149" s="126" t="s">
        <v>30</v>
      </c>
      <c r="E149" s="127">
        <f>E150</f>
        <v>10390961</v>
      </c>
      <c r="F149" s="127">
        <f>F150</f>
        <v>5233378</v>
      </c>
      <c r="G149" s="174">
        <f>F149/E149%</f>
        <v>50.36471602578433</v>
      </c>
    </row>
    <row r="150" spans="1:7" ht="54.75" customHeight="1">
      <c r="A150" s="115"/>
      <c r="B150" s="115" t="s">
        <v>31</v>
      </c>
      <c r="C150" s="226"/>
      <c r="D150" s="191" t="s">
        <v>146</v>
      </c>
      <c r="E150" s="117">
        <f>E151+E152</f>
        <v>10390961</v>
      </c>
      <c r="F150" s="117">
        <f>F151+F152</f>
        <v>5233378</v>
      </c>
      <c r="G150" s="189"/>
    </row>
    <row r="151" spans="1:7" ht="87" customHeight="1">
      <c r="A151" s="115"/>
      <c r="B151" s="115"/>
      <c r="C151" s="226">
        <v>2320</v>
      </c>
      <c r="D151" s="192" t="s">
        <v>207</v>
      </c>
      <c r="E151" s="117">
        <v>10324000</v>
      </c>
      <c r="F151" s="117">
        <v>5206000</v>
      </c>
      <c r="G151" s="189"/>
    </row>
    <row r="152" spans="1:7" ht="18.75" customHeight="1">
      <c r="A152" s="115"/>
      <c r="B152" s="115"/>
      <c r="C152" s="226">
        <v>4130</v>
      </c>
      <c r="D152" s="116" t="s">
        <v>202</v>
      </c>
      <c r="E152" s="117">
        <v>66961</v>
      </c>
      <c r="F152" s="117">
        <v>27378</v>
      </c>
      <c r="G152" s="189"/>
    </row>
    <row r="153" spans="1:7" ht="21" customHeight="1">
      <c r="A153" s="124" t="s">
        <v>121</v>
      </c>
      <c r="B153" s="124"/>
      <c r="C153" s="227"/>
      <c r="D153" s="126" t="s">
        <v>122</v>
      </c>
      <c r="E153" s="127">
        <f>E154+E164+E169+E179</f>
        <v>6487718</v>
      </c>
      <c r="F153" s="127">
        <f>F154+F164+F169+F179</f>
        <v>2565372</v>
      </c>
      <c r="G153" s="174">
        <f>F153/E153%</f>
        <v>39.54197762603122</v>
      </c>
    </row>
    <row r="154" spans="1:7" ht="38.25" customHeight="1">
      <c r="A154" s="115"/>
      <c r="B154" s="115" t="s">
        <v>123</v>
      </c>
      <c r="C154" s="226"/>
      <c r="D154" s="116" t="s">
        <v>47</v>
      </c>
      <c r="E154" s="117">
        <f>E155+E156+E157+E158+E159+E160+E161+E162</f>
        <v>3265838</v>
      </c>
      <c r="F154" s="117">
        <f>F155+F156+F157+F158+F159+F160+F161+F162</f>
        <v>1176208</v>
      </c>
      <c r="G154" s="189"/>
    </row>
    <row r="155" spans="1:7" ht="91.5" customHeight="1">
      <c r="A155" s="115"/>
      <c r="B155" s="115"/>
      <c r="C155" s="226">
        <v>2320</v>
      </c>
      <c r="D155" s="192" t="s">
        <v>207</v>
      </c>
      <c r="E155" s="117">
        <v>750000</v>
      </c>
      <c r="F155" s="117">
        <v>104593</v>
      </c>
      <c r="G155" s="189"/>
    </row>
    <row r="156" spans="1:7" ht="99" customHeight="1">
      <c r="A156" s="115"/>
      <c r="B156" s="115"/>
      <c r="C156" s="231">
        <v>2830</v>
      </c>
      <c r="D156" s="192" t="s">
        <v>240</v>
      </c>
      <c r="E156" s="117">
        <v>2018000</v>
      </c>
      <c r="F156" s="117">
        <v>899313</v>
      </c>
      <c r="G156" s="189"/>
    </row>
    <row r="157" spans="1:7" ht="24" customHeight="1">
      <c r="A157" s="115"/>
      <c r="B157" s="115"/>
      <c r="C157" s="226">
        <v>3110</v>
      </c>
      <c r="D157" s="256" t="s">
        <v>300</v>
      </c>
      <c r="E157" s="117">
        <v>293800</v>
      </c>
      <c r="F157" s="117">
        <v>74236</v>
      </c>
      <c r="G157" s="189"/>
    </row>
    <row r="158" spans="1:7" ht="36" customHeight="1">
      <c r="A158" s="115"/>
      <c r="B158" s="115"/>
      <c r="C158" s="226">
        <v>4010</v>
      </c>
      <c r="D158" s="193" t="s">
        <v>198</v>
      </c>
      <c r="E158" s="117">
        <v>37200</v>
      </c>
      <c r="F158" s="117">
        <v>7377</v>
      </c>
      <c r="G158" s="189"/>
    </row>
    <row r="159" spans="1:7" ht="35.25" customHeight="1">
      <c r="A159" s="115"/>
      <c r="B159" s="115"/>
      <c r="C159" s="226">
        <v>4040</v>
      </c>
      <c r="D159" s="116" t="s">
        <v>212</v>
      </c>
      <c r="E159" s="117">
        <v>1224</v>
      </c>
      <c r="F159" s="117">
        <v>1224</v>
      </c>
      <c r="G159" s="189"/>
    </row>
    <row r="160" spans="1:7" ht="24" customHeight="1">
      <c r="A160" s="115"/>
      <c r="B160" s="115"/>
      <c r="C160" s="231" t="s">
        <v>200</v>
      </c>
      <c r="D160" s="116" t="s">
        <v>201</v>
      </c>
      <c r="E160" s="117">
        <v>14700</v>
      </c>
      <c r="F160" s="117">
        <v>897</v>
      </c>
      <c r="G160" s="189"/>
    </row>
    <row r="161" spans="1:7" ht="33.75" customHeight="1">
      <c r="A161" s="115"/>
      <c r="B161" s="115"/>
      <c r="C161" s="231">
        <v>4170</v>
      </c>
      <c r="D161" s="116" t="s">
        <v>158</v>
      </c>
      <c r="E161" s="117">
        <v>43676</v>
      </c>
      <c r="F161" s="117">
        <v>25256</v>
      </c>
      <c r="G161" s="189"/>
    </row>
    <row r="162" spans="1:7" ht="30.75" customHeight="1">
      <c r="A162" s="115"/>
      <c r="B162" s="115"/>
      <c r="C162" s="231" t="s">
        <v>360</v>
      </c>
      <c r="D162" s="116" t="s">
        <v>202</v>
      </c>
      <c r="E162" s="117">
        <v>107238</v>
      </c>
      <c r="F162" s="117">
        <v>63312</v>
      </c>
      <c r="G162" s="189"/>
    </row>
    <row r="163" spans="1:7" ht="45" hidden="1">
      <c r="A163" s="115"/>
      <c r="B163" s="115"/>
      <c r="C163" s="231">
        <v>6060</v>
      </c>
      <c r="D163" s="116" t="s">
        <v>205</v>
      </c>
      <c r="E163" s="117"/>
      <c r="F163" s="117"/>
      <c r="G163" s="189"/>
    </row>
    <row r="164" spans="1:7" ht="24.75" customHeight="1">
      <c r="A164" s="115"/>
      <c r="B164" s="115" t="s">
        <v>135</v>
      </c>
      <c r="C164" s="226"/>
      <c r="D164" s="116" t="s">
        <v>49</v>
      </c>
      <c r="E164" s="117">
        <f>E165+E166+E167+E168</f>
        <v>2275846</v>
      </c>
      <c r="F164" s="117">
        <f>F165+F166+F167+F168</f>
        <v>1028417</v>
      </c>
      <c r="G164" s="189"/>
    </row>
    <row r="165" spans="1:7" ht="86.25" customHeight="1">
      <c r="A165" s="115"/>
      <c r="B165" s="115"/>
      <c r="C165" s="226">
        <v>2320</v>
      </c>
      <c r="D165" s="192" t="s">
        <v>207</v>
      </c>
      <c r="E165" s="117">
        <v>215000</v>
      </c>
      <c r="F165" s="117">
        <v>63008</v>
      </c>
      <c r="G165" s="189"/>
    </row>
    <row r="166" spans="1:7" ht="30" customHeight="1">
      <c r="A166" s="115"/>
      <c r="B166" s="115"/>
      <c r="C166" s="226">
        <v>3110</v>
      </c>
      <c r="D166" s="116" t="s">
        <v>300</v>
      </c>
      <c r="E166" s="117">
        <v>1795631</v>
      </c>
      <c r="F166" s="117">
        <v>869779</v>
      </c>
      <c r="G166" s="189"/>
    </row>
    <row r="167" spans="1:7" ht="26.25" customHeight="1">
      <c r="A167" s="115"/>
      <c r="B167" s="115"/>
      <c r="C167" s="231" t="s">
        <v>200</v>
      </c>
      <c r="D167" s="116" t="s">
        <v>201</v>
      </c>
      <c r="E167" s="117">
        <v>39828</v>
      </c>
      <c r="F167" s="117">
        <v>9181</v>
      </c>
      <c r="G167" s="189"/>
    </row>
    <row r="168" spans="1:7" ht="30">
      <c r="A168" s="115"/>
      <c r="B168" s="115"/>
      <c r="C168" s="231">
        <v>4170</v>
      </c>
      <c r="D168" s="116" t="s">
        <v>158</v>
      </c>
      <c r="E168" s="117">
        <v>225387</v>
      </c>
      <c r="F168" s="117">
        <v>86449</v>
      </c>
      <c r="G168" s="189"/>
    </row>
    <row r="169" spans="1:7" ht="30">
      <c r="A169" s="115"/>
      <c r="B169" s="115" t="s">
        <v>127</v>
      </c>
      <c r="C169" s="226"/>
      <c r="D169" s="116" t="s">
        <v>36</v>
      </c>
      <c r="E169" s="117">
        <f>E170+E171+E172+E173+E174+E175+E176+E177+E178</f>
        <v>939512</v>
      </c>
      <c r="F169" s="117">
        <f>F170+F171+F172+F173+F174+F175+F176+F177+F178</f>
        <v>358686</v>
      </c>
      <c r="G169" s="189"/>
    </row>
    <row r="170" spans="1:7" ht="27.75" customHeight="1">
      <c r="A170" s="115"/>
      <c r="B170" s="115"/>
      <c r="C170" s="231">
        <v>4010</v>
      </c>
      <c r="D170" s="193" t="s">
        <v>198</v>
      </c>
      <c r="E170" s="117">
        <v>468000</v>
      </c>
      <c r="F170" s="117">
        <v>211659</v>
      </c>
      <c r="G170" s="189"/>
    </row>
    <row r="171" spans="1:7" ht="27.75" customHeight="1">
      <c r="A171" s="115"/>
      <c r="B171" s="115"/>
      <c r="C171" s="231" t="s">
        <v>301</v>
      </c>
      <c r="D171" s="193" t="s">
        <v>198</v>
      </c>
      <c r="E171" s="117">
        <v>24766</v>
      </c>
      <c r="F171" s="117"/>
      <c r="G171" s="189"/>
    </row>
    <row r="172" spans="1:7" ht="33" customHeight="1">
      <c r="A172" s="115"/>
      <c r="B172" s="115"/>
      <c r="C172" s="226">
        <v>4040</v>
      </c>
      <c r="D172" s="116" t="s">
        <v>212</v>
      </c>
      <c r="E172" s="117">
        <v>30766</v>
      </c>
      <c r="F172" s="117">
        <v>30766</v>
      </c>
      <c r="G172" s="189"/>
    </row>
    <row r="173" spans="1:7" ht="25.5" customHeight="1">
      <c r="A173" s="115"/>
      <c r="B173" s="115"/>
      <c r="C173" s="231" t="s">
        <v>302</v>
      </c>
      <c r="D173" s="116" t="s">
        <v>201</v>
      </c>
      <c r="E173" s="117">
        <v>97000</v>
      </c>
      <c r="F173" s="117">
        <v>37501</v>
      </c>
      <c r="G173" s="189"/>
    </row>
    <row r="174" spans="1:7" ht="25.5" customHeight="1">
      <c r="A174" s="115"/>
      <c r="B174" s="115"/>
      <c r="C174" s="231" t="s">
        <v>303</v>
      </c>
      <c r="D174" s="116" t="s">
        <v>201</v>
      </c>
      <c r="E174" s="117">
        <v>4394</v>
      </c>
      <c r="F174" s="117"/>
      <c r="G174" s="189"/>
    </row>
    <row r="175" spans="1:7" ht="27.75" customHeight="1">
      <c r="A175" s="115"/>
      <c r="B175" s="115"/>
      <c r="C175" s="231">
        <v>4170</v>
      </c>
      <c r="D175" s="116" t="s">
        <v>158</v>
      </c>
      <c r="E175" s="117">
        <v>16501</v>
      </c>
      <c r="F175" s="117">
        <v>7520</v>
      </c>
      <c r="G175" s="189"/>
    </row>
    <row r="176" spans="1:7" ht="39.75" customHeight="1">
      <c r="A176" s="115"/>
      <c r="B176" s="115"/>
      <c r="C176" s="231" t="s">
        <v>304</v>
      </c>
      <c r="D176" s="116" t="s">
        <v>158</v>
      </c>
      <c r="E176" s="117">
        <v>20000</v>
      </c>
      <c r="F176" s="117"/>
      <c r="G176" s="189"/>
    </row>
    <row r="177" spans="1:7" ht="39.75" customHeight="1">
      <c r="A177" s="115"/>
      <c r="B177" s="115"/>
      <c r="C177" s="231" t="s">
        <v>239</v>
      </c>
      <c r="D177" s="116" t="s">
        <v>202</v>
      </c>
      <c r="E177" s="117">
        <v>155183</v>
      </c>
      <c r="F177" s="117">
        <v>71240</v>
      </c>
      <c r="G177" s="189"/>
    </row>
    <row r="178" spans="1:7" ht="25.5" customHeight="1">
      <c r="A178" s="115"/>
      <c r="B178" s="115"/>
      <c r="C178" s="231" t="s">
        <v>361</v>
      </c>
      <c r="D178" s="116" t="s">
        <v>202</v>
      </c>
      <c r="E178" s="117">
        <v>122902</v>
      </c>
      <c r="F178" s="117"/>
      <c r="G178" s="189"/>
    </row>
    <row r="179" spans="1:7" ht="62.25" customHeight="1">
      <c r="A179" s="115"/>
      <c r="B179" s="115" t="s">
        <v>160</v>
      </c>
      <c r="C179" s="226"/>
      <c r="D179" s="191" t="s">
        <v>161</v>
      </c>
      <c r="E179" s="117">
        <f>E180</f>
        <v>6522</v>
      </c>
      <c r="F179" s="117">
        <f>F180</f>
        <v>2061</v>
      </c>
      <c r="G179" s="189"/>
    </row>
    <row r="180" spans="1:7" ht="106.5" customHeight="1">
      <c r="A180" s="115"/>
      <c r="B180" s="115"/>
      <c r="C180" s="231">
        <v>2830</v>
      </c>
      <c r="D180" s="192" t="s">
        <v>240</v>
      </c>
      <c r="E180" s="117">
        <v>6522</v>
      </c>
      <c r="F180" s="117">
        <v>2061</v>
      </c>
      <c r="G180" s="189"/>
    </row>
    <row r="181" spans="1:7" ht="54.75" customHeight="1">
      <c r="A181" s="124" t="s">
        <v>33</v>
      </c>
      <c r="B181" s="124"/>
      <c r="C181" s="227"/>
      <c r="D181" s="128" t="s">
        <v>192</v>
      </c>
      <c r="E181" s="127">
        <f>E185+E182</f>
        <v>3739748</v>
      </c>
      <c r="F181" s="127">
        <f>F185+F182</f>
        <v>642041</v>
      </c>
      <c r="G181" s="174">
        <f>F181/E181%</f>
        <v>17.168028434001435</v>
      </c>
    </row>
    <row r="182" spans="1:7" ht="56.25" customHeight="1">
      <c r="A182" s="194"/>
      <c r="B182" s="194" t="s">
        <v>187</v>
      </c>
      <c r="C182" s="226"/>
      <c r="D182" s="193" t="s">
        <v>188</v>
      </c>
      <c r="E182" s="195">
        <f>E183+E184</f>
        <v>70692</v>
      </c>
      <c r="F182" s="195">
        <f>F183+F184</f>
        <v>25071</v>
      </c>
      <c r="G182" s="196"/>
    </row>
    <row r="183" spans="1:7" ht="91.5" customHeight="1">
      <c r="A183" s="194"/>
      <c r="B183" s="194"/>
      <c r="C183" s="226">
        <v>2320</v>
      </c>
      <c r="D183" s="192" t="s">
        <v>207</v>
      </c>
      <c r="E183" s="195">
        <v>21372</v>
      </c>
      <c r="F183" s="195">
        <v>411</v>
      </c>
      <c r="G183" s="196"/>
    </row>
    <row r="184" spans="1:7" ht="49.5" customHeight="1">
      <c r="A184" s="194"/>
      <c r="B184" s="194"/>
      <c r="C184" s="226">
        <v>2580</v>
      </c>
      <c r="D184" s="192" t="s">
        <v>216</v>
      </c>
      <c r="E184" s="195">
        <v>49320</v>
      </c>
      <c r="F184" s="195">
        <v>24660</v>
      </c>
      <c r="G184" s="196"/>
    </row>
    <row r="185" spans="1:7" ht="27" customHeight="1">
      <c r="A185" s="115"/>
      <c r="B185" s="115" t="s">
        <v>37</v>
      </c>
      <c r="C185" s="226"/>
      <c r="D185" s="116" t="s">
        <v>38</v>
      </c>
      <c r="E185" s="117">
        <f>E186+E187</f>
        <v>3669056</v>
      </c>
      <c r="F185" s="117">
        <f>F186+F187</f>
        <v>616970</v>
      </c>
      <c r="G185" s="189"/>
    </row>
    <row r="186" spans="1:7" ht="88.5" customHeight="1">
      <c r="A186" s="115"/>
      <c r="B186" s="115"/>
      <c r="C186" s="226">
        <v>2320</v>
      </c>
      <c r="D186" s="192" t="s">
        <v>207</v>
      </c>
      <c r="E186" s="117">
        <v>1357341</v>
      </c>
      <c r="F186" s="117">
        <v>616970</v>
      </c>
      <c r="G186" s="189"/>
    </row>
    <row r="187" spans="1:7" ht="105">
      <c r="A187" s="115"/>
      <c r="B187" s="115"/>
      <c r="C187" s="226">
        <v>6620</v>
      </c>
      <c r="D187" s="5" t="s">
        <v>263</v>
      </c>
      <c r="E187" s="117">
        <v>2311715</v>
      </c>
      <c r="F187" s="117"/>
      <c r="G187" s="189"/>
    </row>
    <row r="188" spans="1:7" ht="31.5">
      <c r="A188" s="124" t="s">
        <v>50</v>
      </c>
      <c r="B188" s="124"/>
      <c r="C188" s="227"/>
      <c r="D188" s="128" t="s">
        <v>51</v>
      </c>
      <c r="E188" s="127">
        <f>E189+E199+E206+E214+E216+E224+E226</f>
        <v>8833045</v>
      </c>
      <c r="F188" s="127">
        <f>F189+F199+F206+F214+F216+F224+F226</f>
        <v>3919234</v>
      </c>
      <c r="G188" s="174">
        <f>F188/E188%</f>
        <v>44.370135100636304</v>
      </c>
    </row>
    <row r="189" spans="1:7" ht="38.25" customHeight="1">
      <c r="A189" s="115"/>
      <c r="B189" s="115" t="s">
        <v>72</v>
      </c>
      <c r="C189" s="226"/>
      <c r="D189" s="116" t="s">
        <v>84</v>
      </c>
      <c r="E189" s="117">
        <f>E190+E191+E192+E193+E194+E195+E196+E197+E198</f>
        <v>4075665</v>
      </c>
      <c r="F189" s="117">
        <f>F190+F191+F192+F193+F194+F195+F196+F197+F198</f>
        <v>1741735</v>
      </c>
      <c r="G189" s="189"/>
    </row>
    <row r="190" spans="1:7" ht="62.25" customHeight="1">
      <c r="A190" s="115"/>
      <c r="B190" s="115"/>
      <c r="C190" s="226">
        <v>2540</v>
      </c>
      <c r="D190" s="116" t="s">
        <v>203</v>
      </c>
      <c r="E190" s="117">
        <v>3012301</v>
      </c>
      <c r="F190" s="117">
        <v>1457388</v>
      </c>
      <c r="G190" s="189"/>
    </row>
    <row r="191" spans="1:7" ht="36" customHeight="1">
      <c r="A191" s="115"/>
      <c r="B191" s="115"/>
      <c r="C191" s="226">
        <v>3020</v>
      </c>
      <c r="D191" s="256" t="s">
        <v>289</v>
      </c>
      <c r="E191" s="117">
        <v>1018</v>
      </c>
      <c r="F191" s="117">
        <v>555</v>
      </c>
      <c r="G191" s="189"/>
    </row>
    <row r="192" spans="1:7" ht="30">
      <c r="A192" s="115"/>
      <c r="B192" s="115"/>
      <c r="C192" s="226">
        <v>4010</v>
      </c>
      <c r="D192" s="193" t="s">
        <v>198</v>
      </c>
      <c r="E192" s="117">
        <v>358804</v>
      </c>
      <c r="F192" s="117">
        <v>143517</v>
      </c>
      <c r="G192" s="189"/>
    </row>
    <row r="193" spans="1:7" ht="30.75" customHeight="1">
      <c r="A193" s="115"/>
      <c r="B193" s="115"/>
      <c r="C193" s="226">
        <v>4040</v>
      </c>
      <c r="D193" s="116" t="s">
        <v>212</v>
      </c>
      <c r="E193" s="117">
        <v>27961</v>
      </c>
      <c r="F193" s="117">
        <v>26716</v>
      </c>
      <c r="G193" s="189"/>
    </row>
    <row r="194" spans="1:7" ht="21" customHeight="1">
      <c r="A194" s="115"/>
      <c r="B194" s="115"/>
      <c r="C194" s="231" t="s">
        <v>200</v>
      </c>
      <c r="D194" s="116" t="s">
        <v>201</v>
      </c>
      <c r="E194" s="117">
        <v>71234</v>
      </c>
      <c r="F194" s="117">
        <v>28975</v>
      </c>
      <c r="G194" s="189"/>
    </row>
    <row r="195" spans="1:7" ht="33.75" customHeight="1">
      <c r="A195" s="115"/>
      <c r="B195" s="115"/>
      <c r="C195" s="231">
        <v>4170</v>
      </c>
      <c r="D195" s="116" t="s">
        <v>158</v>
      </c>
      <c r="E195" s="117">
        <v>769</v>
      </c>
      <c r="F195" s="117"/>
      <c r="G195" s="189"/>
    </row>
    <row r="196" spans="1:7" ht="27.75" customHeight="1">
      <c r="A196" s="115"/>
      <c r="B196" s="115"/>
      <c r="C196" s="231" t="s">
        <v>239</v>
      </c>
      <c r="D196" s="116" t="s">
        <v>202</v>
      </c>
      <c r="E196" s="117">
        <v>143378</v>
      </c>
      <c r="F196" s="117">
        <v>84584</v>
      </c>
      <c r="G196" s="189"/>
    </row>
    <row r="197" spans="1:7" ht="30" customHeight="1">
      <c r="A197" s="115"/>
      <c r="B197" s="115"/>
      <c r="C197" s="231">
        <v>6050</v>
      </c>
      <c r="D197" s="116" t="s">
        <v>204</v>
      </c>
      <c r="E197" s="117">
        <v>440000</v>
      </c>
      <c r="F197" s="117"/>
      <c r="G197" s="189"/>
    </row>
    <row r="198" spans="1:7" ht="49.5" customHeight="1">
      <c r="A198" s="115"/>
      <c r="B198" s="115"/>
      <c r="C198" s="231">
        <v>6060</v>
      </c>
      <c r="D198" s="116" t="s">
        <v>205</v>
      </c>
      <c r="E198" s="117">
        <v>20200</v>
      </c>
      <c r="F198" s="117"/>
      <c r="G198" s="189"/>
    </row>
    <row r="199" spans="1:7" ht="51" customHeight="1">
      <c r="A199" s="115"/>
      <c r="B199" s="115" t="s">
        <v>74</v>
      </c>
      <c r="C199" s="226"/>
      <c r="D199" s="116" t="s">
        <v>85</v>
      </c>
      <c r="E199" s="117">
        <f>E200+E201+E202+E203+E204+E205</f>
        <v>1864714</v>
      </c>
      <c r="F199" s="117">
        <f>F200+F201+F202+F203+F204+F205</f>
        <v>887694</v>
      </c>
      <c r="G199" s="189"/>
    </row>
    <row r="200" spans="1:7" ht="36" customHeight="1">
      <c r="A200" s="115"/>
      <c r="B200" s="115"/>
      <c r="C200" s="226">
        <v>3020</v>
      </c>
      <c r="D200" s="256" t="s">
        <v>289</v>
      </c>
      <c r="E200" s="117">
        <v>2742</v>
      </c>
      <c r="F200" s="117"/>
      <c r="G200" s="189"/>
    </row>
    <row r="201" spans="1:7" ht="36" customHeight="1">
      <c r="A201" s="115"/>
      <c r="B201" s="115"/>
      <c r="C201" s="226">
        <v>4010</v>
      </c>
      <c r="D201" s="193" t="s">
        <v>198</v>
      </c>
      <c r="E201" s="117">
        <v>1288550</v>
      </c>
      <c r="F201" s="117">
        <v>548299</v>
      </c>
      <c r="G201" s="189"/>
    </row>
    <row r="202" spans="1:7" ht="30" customHeight="1">
      <c r="A202" s="115"/>
      <c r="B202" s="115"/>
      <c r="C202" s="226">
        <v>4040</v>
      </c>
      <c r="D202" s="116" t="s">
        <v>212</v>
      </c>
      <c r="E202" s="117">
        <v>96799</v>
      </c>
      <c r="F202" s="117">
        <v>95447</v>
      </c>
      <c r="G202" s="189"/>
    </row>
    <row r="203" spans="1:7" ht="32.25" customHeight="1">
      <c r="A203" s="115"/>
      <c r="B203" s="115"/>
      <c r="C203" s="231" t="s">
        <v>200</v>
      </c>
      <c r="D203" s="116" t="s">
        <v>201</v>
      </c>
      <c r="E203" s="117">
        <v>234262</v>
      </c>
      <c r="F203" s="117">
        <v>97530</v>
      </c>
      <c r="G203" s="189"/>
    </row>
    <row r="204" spans="1:7" ht="30">
      <c r="A204" s="115"/>
      <c r="B204" s="115"/>
      <c r="C204" s="231">
        <v>4170</v>
      </c>
      <c r="D204" s="116" t="s">
        <v>158</v>
      </c>
      <c r="E204" s="117">
        <v>13040</v>
      </c>
      <c r="F204" s="117">
        <v>5578</v>
      </c>
      <c r="G204" s="189"/>
    </row>
    <row r="205" spans="1:7" ht="21" customHeight="1">
      <c r="A205" s="115"/>
      <c r="B205" s="115"/>
      <c r="C205" s="231" t="s">
        <v>354</v>
      </c>
      <c r="D205" s="116" t="s">
        <v>202</v>
      </c>
      <c r="E205" s="117">
        <v>229321</v>
      </c>
      <c r="F205" s="117">
        <v>140840</v>
      </c>
      <c r="G205" s="189"/>
    </row>
    <row r="206" spans="1:7" ht="24" customHeight="1">
      <c r="A206" s="115"/>
      <c r="B206" s="115" t="s">
        <v>99</v>
      </c>
      <c r="C206" s="226"/>
      <c r="D206" s="116" t="s">
        <v>106</v>
      </c>
      <c r="E206" s="117">
        <f>E207+E208+E209+E210+E211+E212+E213</f>
        <v>630863</v>
      </c>
      <c r="F206" s="117">
        <f>F207+F208+F209+F210+F211+F212+F213</f>
        <v>259632</v>
      </c>
      <c r="G206" s="189"/>
    </row>
    <row r="207" spans="1:7" ht="33" customHeight="1">
      <c r="A207" s="115"/>
      <c r="B207" s="115"/>
      <c r="C207" s="226">
        <v>3020</v>
      </c>
      <c r="D207" s="256" t="s">
        <v>289</v>
      </c>
      <c r="E207" s="117">
        <v>16622</v>
      </c>
      <c r="F207" s="117">
        <v>7596</v>
      </c>
      <c r="G207" s="189"/>
    </row>
    <row r="208" spans="1:7" ht="21.75" customHeight="1">
      <c r="A208" s="115"/>
      <c r="B208" s="115"/>
      <c r="C208" s="226">
        <v>3050</v>
      </c>
      <c r="D208" s="256" t="s">
        <v>292</v>
      </c>
      <c r="E208" s="117">
        <v>360</v>
      </c>
      <c r="F208" s="117">
        <v>180</v>
      </c>
      <c r="G208" s="189"/>
    </row>
    <row r="209" spans="1:7" ht="30" customHeight="1">
      <c r="A209" s="115"/>
      <c r="B209" s="115"/>
      <c r="C209" s="226">
        <v>4010</v>
      </c>
      <c r="D209" s="193" t="s">
        <v>198</v>
      </c>
      <c r="E209" s="117">
        <v>350302</v>
      </c>
      <c r="F209" s="117">
        <v>143142</v>
      </c>
      <c r="G209" s="189"/>
    </row>
    <row r="210" spans="1:7" ht="35.25" customHeight="1">
      <c r="A210" s="115"/>
      <c r="B210" s="115"/>
      <c r="C210" s="226">
        <v>4040</v>
      </c>
      <c r="D210" s="116" t="s">
        <v>212</v>
      </c>
      <c r="E210" s="117">
        <v>22169</v>
      </c>
      <c r="F210" s="117">
        <v>22169</v>
      </c>
      <c r="G210" s="189"/>
    </row>
    <row r="211" spans="1:7" ht="29.25" customHeight="1">
      <c r="A211" s="115"/>
      <c r="B211" s="115"/>
      <c r="C211" s="231" t="s">
        <v>200</v>
      </c>
      <c r="D211" s="116" t="s">
        <v>201</v>
      </c>
      <c r="E211" s="117">
        <v>68294</v>
      </c>
      <c r="F211" s="117">
        <v>25087</v>
      </c>
      <c r="G211" s="189"/>
    </row>
    <row r="212" spans="1:7" ht="30">
      <c r="A212" s="115"/>
      <c r="B212" s="115"/>
      <c r="C212" s="231">
        <v>4170</v>
      </c>
      <c r="D212" s="116" t="s">
        <v>158</v>
      </c>
      <c r="E212" s="117">
        <v>4000</v>
      </c>
      <c r="F212" s="117">
        <v>856</v>
      </c>
      <c r="G212" s="189"/>
    </row>
    <row r="213" spans="1:7" ht="33" customHeight="1">
      <c r="A213" s="115"/>
      <c r="B213" s="115"/>
      <c r="C213" s="231" t="s">
        <v>354</v>
      </c>
      <c r="D213" s="116" t="s">
        <v>202</v>
      </c>
      <c r="E213" s="117">
        <v>169116</v>
      </c>
      <c r="F213" s="117">
        <v>60602</v>
      </c>
      <c r="G213" s="189"/>
    </row>
    <row r="214" spans="1:7" ht="30">
      <c r="A214" s="115"/>
      <c r="B214" s="115" t="s">
        <v>52</v>
      </c>
      <c r="C214" s="226"/>
      <c r="D214" s="116" t="s">
        <v>53</v>
      </c>
      <c r="E214" s="117">
        <f>E215</f>
        <v>62533</v>
      </c>
      <c r="F214" s="117">
        <f>F215</f>
        <v>29590</v>
      </c>
      <c r="G214" s="189"/>
    </row>
    <row r="215" spans="1:7" ht="23.25" customHeight="1">
      <c r="A215" s="115"/>
      <c r="B215" s="115"/>
      <c r="C215" s="231">
        <v>3240</v>
      </c>
      <c r="D215" s="116" t="s">
        <v>206</v>
      </c>
      <c r="E215" s="117">
        <v>62533</v>
      </c>
      <c r="F215" s="117">
        <v>29590</v>
      </c>
      <c r="G215" s="189"/>
    </row>
    <row r="216" spans="1:7" ht="30">
      <c r="A216" s="115"/>
      <c r="B216" s="115" t="s">
        <v>128</v>
      </c>
      <c r="C216" s="226"/>
      <c r="D216" s="116" t="s">
        <v>134</v>
      </c>
      <c r="E216" s="117">
        <f>E217+E218+E219+E220+E221+E222+E223</f>
        <v>2119321</v>
      </c>
      <c r="F216" s="117">
        <f>F217+F218+F219+F220+F221+F222+F223</f>
        <v>990619</v>
      </c>
      <c r="G216" s="189"/>
    </row>
    <row r="217" spans="1:7" ht="28.5">
      <c r="A217" s="115"/>
      <c r="B217" s="115"/>
      <c r="C217" s="226">
        <v>3020</v>
      </c>
      <c r="D217" s="256" t="s">
        <v>289</v>
      </c>
      <c r="E217" s="117">
        <v>2040</v>
      </c>
      <c r="F217" s="117">
        <v>727</v>
      </c>
      <c r="G217" s="189"/>
    </row>
    <row r="218" spans="1:7" ht="32.25" customHeight="1">
      <c r="A218" s="115"/>
      <c r="B218" s="115"/>
      <c r="C218" s="226">
        <v>4010</v>
      </c>
      <c r="D218" s="193" t="s">
        <v>198</v>
      </c>
      <c r="E218" s="117">
        <v>1332915</v>
      </c>
      <c r="F218" s="117">
        <v>615764</v>
      </c>
      <c r="G218" s="189"/>
    </row>
    <row r="219" spans="1:7" ht="30.75" customHeight="1">
      <c r="A219" s="115"/>
      <c r="B219" s="115"/>
      <c r="C219" s="226">
        <v>4040</v>
      </c>
      <c r="D219" s="116" t="s">
        <v>212</v>
      </c>
      <c r="E219" s="117">
        <v>100767</v>
      </c>
      <c r="F219" s="117">
        <v>99613</v>
      </c>
      <c r="G219" s="189"/>
    </row>
    <row r="220" spans="1:7" ht="33.75" customHeight="1">
      <c r="A220" s="115"/>
      <c r="B220" s="115"/>
      <c r="C220" s="231" t="s">
        <v>200</v>
      </c>
      <c r="D220" s="116" t="s">
        <v>201</v>
      </c>
      <c r="E220" s="117">
        <v>252796</v>
      </c>
      <c r="F220" s="117">
        <v>120563</v>
      </c>
      <c r="G220" s="189"/>
    </row>
    <row r="221" spans="1:7" ht="30">
      <c r="A221" s="115"/>
      <c r="B221" s="115"/>
      <c r="C221" s="231">
        <v>4170</v>
      </c>
      <c r="D221" s="116" t="s">
        <v>158</v>
      </c>
      <c r="E221" s="117">
        <v>2500</v>
      </c>
      <c r="F221" s="117"/>
      <c r="G221" s="189"/>
    </row>
    <row r="222" spans="1:7" ht="21.75" customHeight="1">
      <c r="A222" s="115"/>
      <c r="B222" s="115"/>
      <c r="C222" s="231" t="s">
        <v>354</v>
      </c>
      <c r="D222" s="116" t="s">
        <v>202</v>
      </c>
      <c r="E222" s="117">
        <v>406255</v>
      </c>
      <c r="F222" s="117">
        <v>146633</v>
      </c>
      <c r="G222" s="189"/>
    </row>
    <row r="223" spans="1:7" ht="32.25" customHeight="1">
      <c r="A223" s="115"/>
      <c r="B223" s="115"/>
      <c r="C223" s="226">
        <v>4780</v>
      </c>
      <c r="D223" s="116" t="s">
        <v>362</v>
      </c>
      <c r="E223" s="117">
        <v>22048</v>
      </c>
      <c r="F223" s="117">
        <v>7319</v>
      </c>
      <c r="G223" s="189"/>
    </row>
    <row r="224" spans="1:7" ht="38.25" customHeight="1">
      <c r="A224" s="115"/>
      <c r="B224" s="115" t="s">
        <v>186</v>
      </c>
      <c r="C224" s="226"/>
      <c r="D224" s="116" t="s">
        <v>185</v>
      </c>
      <c r="E224" s="117">
        <f>E225</f>
        <v>39949</v>
      </c>
      <c r="F224" s="117">
        <f>F225</f>
        <v>9964</v>
      </c>
      <c r="G224" s="189"/>
    </row>
    <row r="225" spans="1:7" ht="21" customHeight="1">
      <c r="A225" s="115"/>
      <c r="B225" s="115"/>
      <c r="C225" s="226">
        <v>4300</v>
      </c>
      <c r="D225" s="116" t="s">
        <v>208</v>
      </c>
      <c r="E225" s="117">
        <v>39949</v>
      </c>
      <c r="F225" s="117">
        <v>9964</v>
      </c>
      <c r="G225" s="189"/>
    </row>
    <row r="226" spans="1:7" ht="18" customHeight="1">
      <c r="A226" s="115"/>
      <c r="B226" s="115" t="s">
        <v>54</v>
      </c>
      <c r="C226" s="226"/>
      <c r="D226" s="116" t="s">
        <v>46</v>
      </c>
      <c r="E226" s="117">
        <f>E227</f>
        <v>40000</v>
      </c>
      <c r="F226" s="117">
        <f>F227</f>
        <v>0</v>
      </c>
      <c r="G226" s="189"/>
    </row>
    <row r="227" spans="1:7" ht="24.75" customHeight="1">
      <c r="A227" s="115"/>
      <c r="B227" s="115"/>
      <c r="C227" s="231">
        <v>4300</v>
      </c>
      <c r="D227" s="116" t="s">
        <v>202</v>
      </c>
      <c r="E227" s="117">
        <v>40000</v>
      </c>
      <c r="F227" s="117">
        <v>0</v>
      </c>
      <c r="G227" s="189"/>
    </row>
    <row r="228" spans="1:7" ht="36.75" customHeight="1">
      <c r="A228" s="119" t="s">
        <v>279</v>
      </c>
      <c r="B228" s="119"/>
      <c r="C228" s="269"/>
      <c r="D228" s="121" t="s">
        <v>305</v>
      </c>
      <c r="E228" s="122">
        <f>E229+E231+E233+E235+E237+E239+E241+E243</f>
        <v>1500000</v>
      </c>
      <c r="F228" s="122">
        <f>F229+F231+F233+F235+F237+F239+F241+F243</f>
        <v>8616</v>
      </c>
      <c r="G228" s="174">
        <f>F228/E228%</f>
        <v>0.5744</v>
      </c>
    </row>
    <row r="229" spans="1:7" ht="33.75" customHeight="1">
      <c r="A229" s="115"/>
      <c r="B229" s="115" t="s">
        <v>306</v>
      </c>
      <c r="C229" s="231"/>
      <c r="D229" s="116" t="s">
        <v>307</v>
      </c>
      <c r="E229" s="117">
        <f>E230</f>
        <v>1055000</v>
      </c>
      <c r="F229" s="117">
        <f>F230</f>
        <v>0</v>
      </c>
      <c r="G229" s="174"/>
    </row>
    <row r="230" spans="1:7" ht="24" customHeight="1">
      <c r="A230" s="115"/>
      <c r="B230" s="115"/>
      <c r="C230" s="231" t="s">
        <v>308</v>
      </c>
      <c r="D230" s="116" t="s">
        <v>202</v>
      </c>
      <c r="E230" s="117">
        <v>1055000</v>
      </c>
      <c r="F230" s="117"/>
      <c r="G230" s="174"/>
    </row>
    <row r="231" spans="1:7" ht="30.75" customHeight="1">
      <c r="A231" s="115"/>
      <c r="B231" s="115" t="s">
        <v>309</v>
      </c>
      <c r="C231" s="231"/>
      <c r="D231" s="116" t="s">
        <v>310</v>
      </c>
      <c r="E231" s="117">
        <f>E232</f>
        <v>10000</v>
      </c>
      <c r="F231" s="117">
        <f>F232</f>
        <v>0</v>
      </c>
      <c r="G231" s="174"/>
    </row>
    <row r="232" spans="1:7" ht="30.75" customHeight="1">
      <c r="A232" s="115"/>
      <c r="B232" s="115"/>
      <c r="C232" s="231" t="s">
        <v>311</v>
      </c>
      <c r="D232" s="116" t="s">
        <v>202</v>
      </c>
      <c r="E232" s="117">
        <v>10000</v>
      </c>
      <c r="F232" s="117"/>
      <c r="G232" s="174"/>
    </row>
    <row r="233" spans="1:7" ht="30.75" customHeight="1">
      <c r="A233" s="115"/>
      <c r="B233" s="115" t="s">
        <v>312</v>
      </c>
      <c r="C233" s="231"/>
      <c r="D233" s="116" t="s">
        <v>313</v>
      </c>
      <c r="E233" s="117">
        <f>E234</f>
        <v>340000</v>
      </c>
      <c r="F233" s="117">
        <f>F234</f>
        <v>0</v>
      </c>
      <c r="G233" s="174"/>
    </row>
    <row r="234" spans="1:7" ht="30.75" customHeight="1">
      <c r="A234" s="115"/>
      <c r="B234" s="115"/>
      <c r="C234" s="231" t="s">
        <v>316</v>
      </c>
      <c r="D234" s="116" t="s">
        <v>202</v>
      </c>
      <c r="E234" s="117">
        <v>340000</v>
      </c>
      <c r="F234" s="117"/>
      <c r="G234" s="174"/>
    </row>
    <row r="235" spans="1:7" ht="34.5" customHeight="1">
      <c r="A235" s="115"/>
      <c r="B235" s="115" t="s">
        <v>314</v>
      </c>
      <c r="C235" s="231"/>
      <c r="D235" s="116" t="s">
        <v>315</v>
      </c>
      <c r="E235" s="117">
        <f>E236</f>
        <v>10000</v>
      </c>
      <c r="F235" s="117">
        <f>F236</f>
        <v>0</v>
      </c>
      <c r="G235" s="174"/>
    </row>
    <row r="236" spans="1:7" ht="22.5" customHeight="1">
      <c r="A236" s="115"/>
      <c r="B236" s="115"/>
      <c r="C236" s="231" t="s">
        <v>316</v>
      </c>
      <c r="D236" s="116" t="s">
        <v>202</v>
      </c>
      <c r="E236" s="117">
        <v>10000</v>
      </c>
      <c r="F236" s="117"/>
      <c r="G236" s="174"/>
    </row>
    <row r="237" spans="1:7" ht="28.5" customHeight="1">
      <c r="A237" s="115"/>
      <c r="B237" s="115" t="s">
        <v>317</v>
      </c>
      <c r="C237" s="231"/>
      <c r="D237" s="116" t="s">
        <v>318</v>
      </c>
      <c r="E237" s="117">
        <f>E238</f>
        <v>10000</v>
      </c>
      <c r="F237" s="117">
        <f>F238</f>
        <v>0</v>
      </c>
      <c r="G237" s="174"/>
    </row>
    <row r="238" spans="1:7" ht="22.5" customHeight="1">
      <c r="A238" s="115"/>
      <c r="B238" s="115"/>
      <c r="C238" s="231" t="s">
        <v>316</v>
      </c>
      <c r="D238" s="116" t="s">
        <v>202</v>
      </c>
      <c r="E238" s="117">
        <v>10000</v>
      </c>
      <c r="F238" s="117"/>
      <c r="G238" s="174"/>
    </row>
    <row r="239" spans="1:7" ht="30.75" customHeight="1">
      <c r="A239" s="115"/>
      <c r="B239" s="115" t="s">
        <v>320</v>
      </c>
      <c r="C239" s="231"/>
      <c r="D239" s="116" t="s">
        <v>322</v>
      </c>
      <c r="E239" s="117">
        <f>E240</f>
        <v>15000</v>
      </c>
      <c r="F239" s="117">
        <f>F240</f>
        <v>0</v>
      </c>
      <c r="G239" s="174"/>
    </row>
    <row r="240" spans="1:7" ht="22.5" customHeight="1">
      <c r="A240" s="115"/>
      <c r="B240" s="115"/>
      <c r="C240" s="231">
        <v>4390</v>
      </c>
      <c r="D240" s="116" t="s">
        <v>202</v>
      </c>
      <c r="E240" s="117">
        <v>15000</v>
      </c>
      <c r="F240" s="117"/>
      <c r="G240" s="174"/>
    </row>
    <row r="241" spans="1:7" ht="32.25" customHeight="1">
      <c r="A241" s="115"/>
      <c r="B241" s="115" t="s">
        <v>319</v>
      </c>
      <c r="C241" s="231"/>
      <c r="D241" s="116" t="s">
        <v>323</v>
      </c>
      <c r="E241" s="117">
        <f>E242</f>
        <v>10000</v>
      </c>
      <c r="F241" s="117">
        <f>F242</f>
        <v>0</v>
      </c>
      <c r="G241" s="174"/>
    </row>
    <row r="242" spans="1:7" ht="22.5" customHeight="1">
      <c r="A242" s="115"/>
      <c r="B242" s="115"/>
      <c r="C242" s="231">
        <v>4270</v>
      </c>
      <c r="D242" s="116" t="s">
        <v>202</v>
      </c>
      <c r="E242" s="117">
        <v>10000</v>
      </c>
      <c r="F242" s="117"/>
      <c r="G242" s="174"/>
    </row>
    <row r="243" spans="1:7" ht="24.75" customHeight="1">
      <c r="A243" s="115"/>
      <c r="B243" s="115" t="s">
        <v>321</v>
      </c>
      <c r="C243" s="231"/>
      <c r="D243" s="116" t="s">
        <v>46</v>
      </c>
      <c r="E243" s="117">
        <f>E244</f>
        <v>50000</v>
      </c>
      <c r="F243" s="117">
        <f>F244</f>
        <v>8616</v>
      </c>
      <c r="G243" s="174"/>
    </row>
    <row r="244" spans="1:7" ht="24.75" customHeight="1">
      <c r="A244" s="115"/>
      <c r="B244" s="115"/>
      <c r="C244" s="231" t="s">
        <v>270</v>
      </c>
      <c r="D244" s="116" t="s">
        <v>202</v>
      </c>
      <c r="E244" s="117">
        <v>50000</v>
      </c>
      <c r="F244" s="117">
        <v>8616</v>
      </c>
      <c r="G244" s="174"/>
    </row>
    <row r="245" spans="1:7" ht="32.25" customHeight="1">
      <c r="A245" s="124" t="s">
        <v>107</v>
      </c>
      <c r="B245" s="124"/>
      <c r="C245" s="227"/>
      <c r="D245" s="128" t="s">
        <v>193</v>
      </c>
      <c r="E245" s="127">
        <f>E246</f>
        <v>121000</v>
      </c>
      <c r="F245" s="127">
        <f>F246</f>
        <v>41198</v>
      </c>
      <c r="G245" s="174">
        <f>F245/E245%</f>
        <v>34.04793388429752</v>
      </c>
    </row>
    <row r="246" spans="1:7" ht="30">
      <c r="A246" s="115"/>
      <c r="B246" s="115" t="s">
        <v>137</v>
      </c>
      <c r="C246" s="226"/>
      <c r="D246" s="116" t="s">
        <v>138</v>
      </c>
      <c r="E246" s="117">
        <f>E247+E248</f>
        <v>121000</v>
      </c>
      <c r="F246" s="117">
        <f>F247+F248</f>
        <v>41198</v>
      </c>
      <c r="G246" s="189"/>
    </row>
    <row r="247" spans="1:7" ht="96.75" customHeight="1">
      <c r="A247" s="115"/>
      <c r="B247" s="115"/>
      <c r="C247" s="226">
        <v>2360</v>
      </c>
      <c r="D247" s="191" t="s">
        <v>363</v>
      </c>
      <c r="E247" s="117">
        <v>70000</v>
      </c>
      <c r="F247" s="117">
        <v>0</v>
      </c>
      <c r="G247" s="189"/>
    </row>
    <row r="248" spans="1:7" ht="23.25" customHeight="1">
      <c r="A248" s="115"/>
      <c r="B248" s="115"/>
      <c r="C248" s="231" t="s">
        <v>270</v>
      </c>
      <c r="D248" s="116" t="s">
        <v>202</v>
      </c>
      <c r="E248" s="117">
        <v>51000</v>
      </c>
      <c r="F248" s="117">
        <v>41198</v>
      </c>
      <c r="G248" s="189"/>
    </row>
    <row r="249" spans="1:7" ht="23.25" customHeight="1">
      <c r="A249" s="124" t="s">
        <v>108</v>
      </c>
      <c r="B249" s="124"/>
      <c r="C249" s="227"/>
      <c r="D249" s="128" t="s">
        <v>109</v>
      </c>
      <c r="E249" s="127">
        <f>E250+E254</f>
        <v>2500000</v>
      </c>
      <c r="F249" s="127">
        <f>F250+F254</f>
        <v>2255399</v>
      </c>
      <c r="G249" s="113">
        <f>F249/E249%</f>
        <v>90.21596</v>
      </c>
    </row>
    <row r="250" spans="1:7" ht="21" customHeight="1">
      <c r="A250" s="197"/>
      <c r="B250" s="197" t="s">
        <v>189</v>
      </c>
      <c r="C250" s="232"/>
      <c r="D250" s="198" t="s">
        <v>190</v>
      </c>
      <c r="E250" s="199">
        <f>E251+E252+E253</f>
        <v>2430000</v>
      </c>
      <c r="F250" s="199">
        <f>F251+F252+F253</f>
        <v>2252115</v>
      </c>
      <c r="G250" s="200"/>
    </row>
    <row r="251" spans="1:7" ht="39" customHeight="1">
      <c r="A251" s="197"/>
      <c r="B251" s="197"/>
      <c r="C251" s="232">
        <v>6050</v>
      </c>
      <c r="D251" s="198" t="s">
        <v>204</v>
      </c>
      <c r="E251" s="199">
        <v>782043</v>
      </c>
      <c r="F251" s="199">
        <v>739171</v>
      </c>
      <c r="G251" s="200"/>
    </row>
    <row r="252" spans="1:7" ht="39" customHeight="1">
      <c r="A252" s="197"/>
      <c r="B252" s="197"/>
      <c r="C252" s="232">
        <v>6057</v>
      </c>
      <c r="D252" s="198" t="s">
        <v>204</v>
      </c>
      <c r="E252" s="199">
        <v>1153570</v>
      </c>
      <c r="F252" s="199">
        <v>1059061</v>
      </c>
      <c r="G252" s="200"/>
    </row>
    <row r="253" spans="1:7" ht="39" customHeight="1">
      <c r="A253" s="197"/>
      <c r="B253" s="197"/>
      <c r="C253" s="232">
        <v>6059</v>
      </c>
      <c r="D253" s="198" t="s">
        <v>204</v>
      </c>
      <c r="E253" s="199">
        <v>494387</v>
      </c>
      <c r="F253" s="199">
        <v>453883</v>
      </c>
      <c r="G253" s="200"/>
    </row>
    <row r="254" spans="1:7" ht="42" customHeight="1">
      <c r="A254" s="132"/>
      <c r="B254" s="132" t="s">
        <v>139</v>
      </c>
      <c r="C254" s="232"/>
      <c r="D254" s="134" t="s">
        <v>140</v>
      </c>
      <c r="E254" s="138">
        <f>E255+E256</f>
        <v>70000</v>
      </c>
      <c r="F254" s="138">
        <f>F255+F256</f>
        <v>3284</v>
      </c>
      <c r="G254" s="188"/>
    </row>
    <row r="255" spans="1:7" ht="102" customHeight="1">
      <c r="A255" s="132"/>
      <c r="B255" s="132"/>
      <c r="C255" s="232">
        <v>2360</v>
      </c>
      <c r="D255" s="191" t="s">
        <v>363</v>
      </c>
      <c r="E255" s="138">
        <v>60000</v>
      </c>
      <c r="F255" s="138">
        <v>0</v>
      </c>
      <c r="G255" s="188"/>
    </row>
    <row r="256" spans="1:7" ht="25.5" customHeight="1" thickBot="1">
      <c r="A256" s="132"/>
      <c r="B256" s="132"/>
      <c r="C256" s="232">
        <v>4210</v>
      </c>
      <c r="D256" s="134" t="s">
        <v>202</v>
      </c>
      <c r="E256" s="138">
        <v>10000</v>
      </c>
      <c r="F256" s="138">
        <v>3284</v>
      </c>
      <c r="G256" s="201"/>
    </row>
    <row r="257" spans="1:7" ht="32.25" customHeight="1" thickBot="1">
      <c r="A257" s="366" t="s">
        <v>39</v>
      </c>
      <c r="B257" s="312"/>
      <c r="C257" s="312"/>
      <c r="D257" s="313"/>
      <c r="E257" s="202">
        <f>E4+E7+E12+E22+E25+E29+E48+E75+E78+E85+E88+E94+E149+E153+E181+E188+E228+E245+E249</f>
        <v>110305926</v>
      </c>
      <c r="F257" s="202">
        <f>F4+F7+F12+F22+F25+F29+F48+F75+F78+F85+F88+F94+F149+F153+F181+F188+F228+F245+F249</f>
        <v>36287741</v>
      </c>
      <c r="G257" s="203">
        <f>F257/E257%</f>
        <v>32.89736310268589</v>
      </c>
    </row>
  </sheetData>
  <sheetProtection/>
  <mergeCells count="3">
    <mergeCell ref="E1:F1"/>
    <mergeCell ref="A257:D257"/>
    <mergeCell ref="B2:G2"/>
  </mergeCells>
  <printOptions horizontalCentered="1"/>
  <pageMargins left="0.7874015748031497" right="0.7874015748031497" top="0.9055118110236221" bottom="0.7874015748031497" header="0.5118110236220472" footer="0.5118110236220472"/>
  <pageSetup fitToHeight="10" fitToWidth="1" horizontalDpi="600" verticalDpi="600" orientation="portrait" paperSize="9" scale="77" r:id="rId1"/>
  <headerFooter alignWithMargins="0">
    <oddFooter>&amp;CStrona &amp;P</oddFooter>
  </headerFooter>
  <rowBreaks count="1" manualBreakCount="1"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7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7.37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18" t="s">
        <v>55</v>
      </c>
      <c r="G1" s="319"/>
    </row>
    <row r="2" spans="1:7" ht="118.5" customHeight="1" thickBot="1">
      <c r="A2" s="317" t="s">
        <v>342</v>
      </c>
      <c r="B2" s="317"/>
      <c r="C2" s="317"/>
      <c r="D2" s="317"/>
      <c r="E2" s="317"/>
      <c r="F2" s="317"/>
      <c r="G2" s="317"/>
    </row>
    <row r="3" spans="1:7" s="104" customFormat="1" ht="25.5" customHeight="1" thickBot="1">
      <c r="A3" s="221" t="s">
        <v>1</v>
      </c>
      <c r="B3" s="105" t="s">
        <v>2</v>
      </c>
      <c r="C3" s="105" t="s">
        <v>3</v>
      </c>
      <c r="D3" s="105" t="s">
        <v>4</v>
      </c>
      <c r="E3" s="105" t="s">
        <v>5</v>
      </c>
      <c r="F3" s="105" t="s">
        <v>6</v>
      </c>
      <c r="G3" s="106" t="s">
        <v>7</v>
      </c>
    </row>
    <row r="4" spans="1:7" s="104" customFormat="1" ht="51" customHeight="1">
      <c r="A4" s="14"/>
      <c r="B4" s="14" t="s">
        <v>64</v>
      </c>
      <c r="C4" s="14"/>
      <c r="D4" s="5" t="s">
        <v>78</v>
      </c>
      <c r="E4" s="7">
        <f>E5</f>
        <v>2687000</v>
      </c>
      <c r="F4" s="7"/>
      <c r="G4" s="24"/>
    </row>
    <row r="5" spans="1:7" ht="51.75" customHeight="1">
      <c r="A5" s="14"/>
      <c r="B5" s="14"/>
      <c r="C5" s="14" t="s">
        <v>178</v>
      </c>
      <c r="D5" s="40" t="s">
        <v>340</v>
      </c>
      <c r="E5" s="7">
        <v>2687000</v>
      </c>
      <c r="F5" s="7"/>
      <c r="G5" s="24"/>
    </row>
    <row r="6" spans="1:7" s="13" customFormat="1" ht="26.25" customHeight="1">
      <c r="A6" s="326" t="s">
        <v>39</v>
      </c>
      <c r="B6" s="327"/>
      <c r="C6" s="327"/>
      <c r="D6" s="328"/>
      <c r="E6" s="18">
        <f>E4</f>
        <v>2687000</v>
      </c>
      <c r="F6" s="18">
        <f>F4</f>
        <v>0</v>
      </c>
      <c r="G6" s="23">
        <f>F6/E6%</f>
        <v>0</v>
      </c>
    </row>
    <row r="7" spans="1:7" ht="15">
      <c r="A7" s="31"/>
      <c r="B7" s="31"/>
      <c r="C7" s="32"/>
      <c r="D7" s="33"/>
      <c r="E7" s="34"/>
      <c r="F7" s="34"/>
      <c r="G7" s="35"/>
    </row>
  </sheetData>
  <sheetProtection/>
  <mergeCells count="3">
    <mergeCell ref="F1:G1"/>
    <mergeCell ref="A2:G2"/>
    <mergeCell ref="A6:D6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G20"/>
  <sheetViews>
    <sheetView zoomScale="75" zoomScaleNormal="75" zoomScalePageLayoutView="0" workbookViewId="0" topLeftCell="A1">
      <selection activeCell="J6" sqref="J6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8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18" t="s">
        <v>56</v>
      </c>
      <c r="G1" s="319"/>
    </row>
    <row r="2" spans="1:7" ht="104.25" customHeight="1" thickBot="1">
      <c r="A2" s="317" t="s">
        <v>343</v>
      </c>
      <c r="B2" s="317"/>
      <c r="C2" s="317"/>
      <c r="D2" s="317"/>
      <c r="E2" s="317"/>
      <c r="F2" s="317"/>
      <c r="G2" s="317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15.75" hidden="1">
      <c r="A4" s="9" t="s">
        <v>58</v>
      </c>
      <c r="B4" s="9"/>
      <c r="C4" s="10"/>
      <c r="D4" s="11" t="s">
        <v>59</v>
      </c>
      <c r="E4" s="12">
        <v>10000</v>
      </c>
      <c r="F4" s="12">
        <v>4998</v>
      </c>
      <c r="G4" s="21">
        <v>50</v>
      </c>
    </row>
    <row r="5" spans="1:7" ht="60">
      <c r="A5" s="6">
        <v>758</v>
      </c>
      <c r="B5" s="14" t="s">
        <v>60</v>
      </c>
      <c r="C5" s="6">
        <v>2920</v>
      </c>
      <c r="D5" s="5" t="s">
        <v>61</v>
      </c>
      <c r="E5" s="7">
        <v>18724602</v>
      </c>
      <c r="F5" s="7">
        <v>11522832</v>
      </c>
      <c r="G5" s="24">
        <f>F5/E5%</f>
        <v>61.53846153846154</v>
      </c>
    </row>
    <row r="6" spans="1:7" ht="64.5" customHeight="1" thickBot="1">
      <c r="A6" s="16" t="s">
        <v>58</v>
      </c>
      <c r="B6" s="14" t="s">
        <v>125</v>
      </c>
      <c r="C6" s="6">
        <v>2920</v>
      </c>
      <c r="D6" s="5" t="s">
        <v>126</v>
      </c>
      <c r="E6" s="7">
        <v>5085707</v>
      </c>
      <c r="F6" s="7">
        <v>2542854</v>
      </c>
      <c r="G6" s="24">
        <f aca="true" t="shared" si="0" ref="G6:G19">F6/E6%</f>
        <v>50.000009831474756</v>
      </c>
    </row>
    <row r="7" spans="1:7" s="13" customFormat="1" ht="16.5" hidden="1" thickBot="1">
      <c r="A7" s="25" t="s">
        <v>15</v>
      </c>
      <c r="B7" s="25"/>
      <c r="C7" s="20"/>
      <c r="D7" s="17" t="s">
        <v>16</v>
      </c>
      <c r="E7" s="18">
        <f>E8+E9+E10</f>
        <v>467334</v>
      </c>
      <c r="F7" s="18">
        <f>F8+F9+F10</f>
        <v>216192</v>
      </c>
      <c r="G7" s="24">
        <f t="shared" si="0"/>
        <v>46.26070433565715</v>
      </c>
    </row>
    <row r="8" spans="1:7" ht="45.75" hidden="1" thickBot="1">
      <c r="A8" s="14"/>
      <c r="B8" s="14" t="s">
        <v>17</v>
      </c>
      <c r="C8" s="6"/>
      <c r="D8" s="5" t="s">
        <v>18</v>
      </c>
      <c r="E8" s="7">
        <v>355000</v>
      </c>
      <c r="F8" s="7">
        <v>154296</v>
      </c>
      <c r="G8" s="24">
        <f t="shared" si="0"/>
        <v>43.46366197183099</v>
      </c>
    </row>
    <row r="9" spans="1:7" ht="45.75" hidden="1" thickBot="1">
      <c r="A9" s="14"/>
      <c r="B9" s="14" t="s">
        <v>19</v>
      </c>
      <c r="C9" s="6"/>
      <c r="D9" s="5" t="s">
        <v>20</v>
      </c>
      <c r="E9" s="7">
        <v>23000</v>
      </c>
      <c r="F9" s="7">
        <v>11496</v>
      </c>
      <c r="G9" s="24">
        <f t="shared" si="0"/>
        <v>49.982608695652175</v>
      </c>
    </row>
    <row r="10" spans="1:7" ht="15.75" hidden="1" thickBot="1">
      <c r="A10" s="14"/>
      <c r="B10" s="14" t="s">
        <v>21</v>
      </c>
      <c r="C10" s="6"/>
      <c r="D10" s="8" t="s">
        <v>22</v>
      </c>
      <c r="E10" s="7">
        <v>89334</v>
      </c>
      <c r="F10" s="7">
        <v>50400</v>
      </c>
      <c r="G10" s="24">
        <f t="shared" si="0"/>
        <v>56.41748942172073</v>
      </c>
    </row>
    <row r="11" spans="1:7" s="13" customFormat="1" ht="32.25" hidden="1" thickBot="1">
      <c r="A11" s="25" t="s">
        <v>23</v>
      </c>
      <c r="B11" s="25"/>
      <c r="C11" s="20"/>
      <c r="D11" s="19" t="s">
        <v>24</v>
      </c>
      <c r="E11" s="18">
        <f>E12+E13</f>
        <v>210683</v>
      </c>
      <c r="F11" s="18">
        <f>F12+F13</f>
        <v>114400</v>
      </c>
      <c r="G11" s="24">
        <f t="shared" si="0"/>
        <v>54.29958753197933</v>
      </c>
    </row>
    <row r="12" spans="1:7" ht="15.75" hidden="1" thickBot="1">
      <c r="A12" s="14"/>
      <c r="B12" s="14" t="s">
        <v>25</v>
      </c>
      <c r="C12" s="6"/>
      <c r="D12" s="8" t="s">
        <v>26</v>
      </c>
      <c r="E12" s="7">
        <v>192683</v>
      </c>
      <c r="F12" s="7">
        <v>96400</v>
      </c>
      <c r="G12" s="24">
        <f t="shared" si="0"/>
        <v>50.030360747964274</v>
      </c>
    </row>
    <row r="13" spans="1:7" ht="15.75" hidden="1" thickBot="1">
      <c r="A13" s="14"/>
      <c r="B13" s="14" t="s">
        <v>27</v>
      </c>
      <c r="C13" s="6"/>
      <c r="D13" s="8" t="s">
        <v>28</v>
      </c>
      <c r="E13" s="7">
        <v>18000</v>
      </c>
      <c r="F13" s="7">
        <v>18000</v>
      </c>
      <c r="G13" s="24">
        <f t="shared" si="0"/>
        <v>100</v>
      </c>
    </row>
    <row r="14" spans="1:7" s="13" customFormat="1" ht="16.5" hidden="1" thickBot="1">
      <c r="A14" s="25" t="s">
        <v>29</v>
      </c>
      <c r="B14" s="25"/>
      <c r="C14" s="20"/>
      <c r="D14" s="17" t="s">
        <v>30</v>
      </c>
      <c r="E14" s="18">
        <v>5481000</v>
      </c>
      <c r="F14" s="18">
        <v>2988500</v>
      </c>
      <c r="G14" s="24">
        <f t="shared" si="0"/>
        <v>54.524721766101074</v>
      </c>
    </row>
    <row r="15" spans="1:7" ht="90.75" hidden="1" thickBot="1">
      <c r="A15" s="14"/>
      <c r="B15" s="14" t="s">
        <v>31</v>
      </c>
      <c r="C15" s="6"/>
      <c r="D15" s="5" t="s">
        <v>32</v>
      </c>
      <c r="E15" s="7">
        <v>5481000</v>
      </c>
      <c r="F15" s="7">
        <v>2988500</v>
      </c>
      <c r="G15" s="24">
        <f t="shared" si="0"/>
        <v>54.524721766101074</v>
      </c>
    </row>
    <row r="16" spans="1:7" s="13" customFormat="1" ht="16.5" hidden="1" thickBot="1">
      <c r="A16" s="25" t="s">
        <v>33</v>
      </c>
      <c r="B16" s="25"/>
      <c r="C16" s="20"/>
      <c r="D16" s="17" t="s">
        <v>34</v>
      </c>
      <c r="E16" s="18">
        <f>E17+E18</f>
        <v>2638120</v>
      </c>
      <c r="F16" s="18">
        <f>F17+F18</f>
        <v>1480700</v>
      </c>
      <c r="G16" s="24">
        <f t="shared" si="0"/>
        <v>56.12709050384365</v>
      </c>
    </row>
    <row r="17" spans="1:7" ht="30.75" hidden="1" thickBot="1">
      <c r="A17" s="14"/>
      <c r="B17" s="14" t="s">
        <v>35</v>
      </c>
      <c r="C17" s="6"/>
      <c r="D17" s="5" t="s">
        <v>36</v>
      </c>
      <c r="E17" s="7">
        <v>102000</v>
      </c>
      <c r="F17" s="7">
        <v>54900</v>
      </c>
      <c r="G17" s="24">
        <f t="shared" si="0"/>
        <v>53.8235294117647</v>
      </c>
    </row>
    <row r="18" spans="1:7" ht="30.75" hidden="1" thickBot="1">
      <c r="A18" s="26"/>
      <c r="B18" s="26" t="s">
        <v>37</v>
      </c>
      <c r="C18" s="27"/>
      <c r="D18" s="28" t="s">
        <v>38</v>
      </c>
      <c r="E18" s="29">
        <v>2536120</v>
      </c>
      <c r="F18" s="29">
        <v>1425800</v>
      </c>
      <c r="G18" s="30">
        <f t="shared" si="0"/>
        <v>56.21973723640837</v>
      </c>
    </row>
    <row r="19" spans="1:7" s="13" customFormat="1" ht="26.25" customHeight="1" thickBot="1">
      <c r="A19" s="320" t="s">
        <v>39</v>
      </c>
      <c r="B19" s="321"/>
      <c r="C19" s="321"/>
      <c r="D19" s="322"/>
      <c r="E19" s="151">
        <f>E5+E6</f>
        <v>23810309</v>
      </c>
      <c r="F19" s="151">
        <f>F5+F6</f>
        <v>14065686</v>
      </c>
      <c r="G19" s="152">
        <f t="shared" si="0"/>
        <v>59.073933059835554</v>
      </c>
    </row>
    <row r="20" spans="1:7" ht="15">
      <c r="A20" s="31"/>
      <c r="B20" s="31"/>
      <c r="C20" s="32"/>
      <c r="D20" s="33"/>
      <c r="E20" s="34"/>
      <c r="F20" s="34"/>
      <c r="G20" s="35"/>
    </row>
  </sheetData>
  <sheetProtection/>
  <mergeCells count="3">
    <mergeCell ref="F1:G1"/>
    <mergeCell ref="A2:G2"/>
    <mergeCell ref="A19:D19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G7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18" t="s">
        <v>62</v>
      </c>
      <c r="G1" s="319"/>
    </row>
    <row r="2" spans="1:7" ht="118.5" customHeight="1" thickBot="1">
      <c r="A2" s="317" t="s">
        <v>344</v>
      </c>
      <c r="B2" s="317"/>
      <c r="C2" s="317"/>
      <c r="D2" s="317"/>
      <c r="E2" s="317"/>
      <c r="F2" s="317"/>
      <c r="G2" s="317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s="13" customFormat="1" ht="31.5">
      <c r="A4" s="42" t="s">
        <v>15</v>
      </c>
      <c r="B4" s="42"/>
      <c r="C4" s="43"/>
      <c r="D4" s="44" t="s">
        <v>16</v>
      </c>
      <c r="E4" s="18">
        <f>E5</f>
        <v>312065</v>
      </c>
      <c r="F4" s="18">
        <f>F5</f>
        <v>218110</v>
      </c>
      <c r="G4" s="23">
        <f>F4/E4%</f>
        <v>69.89249034656241</v>
      </c>
    </row>
    <row r="5" spans="1:7" ht="45">
      <c r="A5" s="14"/>
      <c r="B5" s="14" t="s">
        <v>149</v>
      </c>
      <c r="C5" s="6">
        <v>2710</v>
      </c>
      <c r="D5" s="5" t="s">
        <v>156</v>
      </c>
      <c r="E5" s="7">
        <v>312065</v>
      </c>
      <c r="F5" s="7">
        <v>218110</v>
      </c>
      <c r="G5" s="24"/>
    </row>
    <row r="6" spans="1:7" s="13" customFormat="1" ht="26.25" customHeight="1" thickBot="1">
      <c r="A6" s="329" t="s">
        <v>39</v>
      </c>
      <c r="B6" s="330"/>
      <c r="C6" s="330"/>
      <c r="D6" s="331"/>
      <c r="E6" s="69">
        <f>E4</f>
        <v>312065</v>
      </c>
      <c r="F6" s="69">
        <f>F4</f>
        <v>218110</v>
      </c>
      <c r="G6" s="70">
        <f>F6/E6%</f>
        <v>69.89249034656241</v>
      </c>
    </row>
    <row r="7" spans="1:7" ht="15">
      <c r="A7" s="31"/>
      <c r="B7" s="31"/>
      <c r="C7" s="32"/>
      <c r="D7" s="33"/>
      <c r="E7" s="34"/>
      <c r="F7" s="34"/>
      <c r="G7" s="35"/>
    </row>
  </sheetData>
  <sheetProtection/>
  <mergeCells count="3">
    <mergeCell ref="F1:G1"/>
    <mergeCell ref="A2:G2"/>
    <mergeCell ref="A6:D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G16"/>
  <sheetViews>
    <sheetView zoomScale="75" zoomScaleNormal="75" zoomScalePageLayoutView="0" workbookViewId="0" topLeftCell="A1">
      <selection activeCell="T28" sqref="T28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1" customWidth="1"/>
    <col min="4" max="4" width="24.625" style="1" customWidth="1"/>
    <col min="5" max="5" width="17.875" style="1" customWidth="1"/>
    <col min="6" max="6" width="17.75390625" style="1" customWidth="1"/>
    <col min="7" max="7" width="12.25390625" style="22" customWidth="1"/>
    <col min="8" max="16384" width="9.125" style="1" customWidth="1"/>
  </cols>
  <sheetData>
    <row r="1" spans="6:7" ht="39" customHeight="1">
      <c r="F1" s="318" t="s">
        <v>75</v>
      </c>
      <c r="G1" s="319"/>
    </row>
    <row r="2" spans="1:7" ht="118.5" customHeight="1" thickBot="1">
      <c r="A2" s="317" t="s">
        <v>345</v>
      </c>
      <c r="B2" s="317"/>
      <c r="C2" s="317"/>
      <c r="D2" s="317"/>
      <c r="E2" s="317"/>
      <c r="F2" s="317"/>
      <c r="G2" s="317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s="104" customFormat="1" ht="27" customHeight="1">
      <c r="A4" s="51" t="s">
        <v>63</v>
      </c>
      <c r="B4" s="51"/>
      <c r="C4" s="150"/>
      <c r="D4" s="50" t="s">
        <v>77</v>
      </c>
      <c r="E4" s="54">
        <f>+E5+E14</f>
        <v>17000</v>
      </c>
      <c r="F4" s="54">
        <f>+F5+F14</f>
        <v>11000</v>
      </c>
      <c r="G4" s="88">
        <f>F4/E4%</f>
        <v>64.70588235294117</v>
      </c>
    </row>
    <row r="5" spans="1:7" ht="30">
      <c r="A5" s="6"/>
      <c r="B5" s="14" t="s">
        <v>64</v>
      </c>
      <c r="C5" s="6">
        <v>2320</v>
      </c>
      <c r="D5" s="5" t="s">
        <v>78</v>
      </c>
      <c r="E5" s="7">
        <v>17000</v>
      </c>
      <c r="F5" s="7">
        <v>11000</v>
      </c>
      <c r="G5" s="6"/>
    </row>
    <row r="6" spans="1:7" ht="21" customHeight="1">
      <c r="A6" s="51" t="s">
        <v>121</v>
      </c>
      <c r="B6" s="51"/>
      <c r="C6" s="150"/>
      <c r="D6" s="50" t="s">
        <v>122</v>
      </c>
      <c r="E6" s="54">
        <f>+E7+E8</f>
        <v>500000</v>
      </c>
      <c r="F6" s="54">
        <f>+F7+F8</f>
        <v>202357</v>
      </c>
      <c r="G6" s="88">
        <f>F6/E6%</f>
        <v>40.4714</v>
      </c>
    </row>
    <row r="7" spans="1:7" s="13" customFormat="1" ht="30">
      <c r="A7" s="6"/>
      <c r="B7" s="14" t="s">
        <v>123</v>
      </c>
      <c r="C7" s="6">
        <v>2320</v>
      </c>
      <c r="D7" s="5" t="s">
        <v>47</v>
      </c>
      <c r="E7" s="7">
        <v>250000</v>
      </c>
      <c r="F7" s="7">
        <v>39051</v>
      </c>
      <c r="G7" s="6"/>
    </row>
    <row r="8" spans="1:7" ht="21" customHeight="1">
      <c r="A8" s="16"/>
      <c r="B8" s="14" t="s">
        <v>135</v>
      </c>
      <c r="C8" s="6">
        <v>2320</v>
      </c>
      <c r="D8" s="5" t="s">
        <v>49</v>
      </c>
      <c r="E8" s="7">
        <v>250000</v>
      </c>
      <c r="F8" s="7">
        <v>163306</v>
      </c>
      <c r="G8" s="24"/>
    </row>
    <row r="9" spans="1:7" s="13" customFormat="1" ht="15.75" hidden="1">
      <c r="A9" s="25"/>
      <c r="B9" s="14"/>
      <c r="C9" s="6"/>
      <c r="D9" s="5"/>
      <c r="E9" s="7"/>
      <c r="F9" s="7"/>
      <c r="G9" s="23"/>
    </row>
    <row r="10" spans="1:7" ht="15" hidden="1">
      <c r="A10" s="14"/>
      <c r="B10" s="14"/>
      <c r="C10" s="6"/>
      <c r="D10" s="5"/>
      <c r="E10" s="7"/>
      <c r="F10" s="7"/>
      <c r="G10" s="24"/>
    </row>
    <row r="11" spans="1:7" ht="15" hidden="1">
      <c r="A11" s="26"/>
      <c r="B11" s="14"/>
      <c r="C11" s="6"/>
      <c r="D11" s="5"/>
      <c r="E11" s="7"/>
      <c r="F11" s="7"/>
      <c r="G11" s="30"/>
    </row>
    <row r="12" spans="1:7" ht="15" hidden="1">
      <c r="A12" s="26"/>
      <c r="B12" s="14"/>
      <c r="C12" s="6"/>
      <c r="D12" s="5"/>
      <c r="E12" s="7"/>
      <c r="F12" s="7"/>
      <c r="G12" s="24"/>
    </row>
    <row r="13" spans="1:7" s="13" customFormat="1" ht="15.75" hidden="1">
      <c r="A13" s="42"/>
      <c r="B13" s="14"/>
      <c r="C13" s="6"/>
      <c r="D13" s="5"/>
      <c r="E13" s="7"/>
      <c r="F13" s="7"/>
      <c r="G13" s="23"/>
    </row>
    <row r="14" spans="1:7" ht="20.25" customHeight="1" hidden="1">
      <c r="A14" s="14"/>
      <c r="B14" s="14"/>
      <c r="C14" s="6"/>
      <c r="D14" s="5"/>
      <c r="E14" s="7"/>
      <c r="F14" s="7"/>
      <c r="G14" s="24"/>
    </row>
    <row r="15" spans="1:7" s="13" customFormat="1" ht="26.25" customHeight="1" thickBot="1">
      <c r="A15" s="329" t="s">
        <v>39</v>
      </c>
      <c r="B15" s="330"/>
      <c r="C15" s="330"/>
      <c r="D15" s="331"/>
      <c r="E15" s="69">
        <f>E4+E6</f>
        <v>517000</v>
      </c>
      <c r="F15" s="69">
        <f>F4+F6</f>
        <v>213357</v>
      </c>
      <c r="G15" s="70">
        <f>F15/E15%</f>
        <v>41.268278529980655</v>
      </c>
    </row>
    <row r="16" spans="1:7" ht="15">
      <c r="A16" s="31"/>
      <c r="B16" s="31"/>
      <c r="C16" s="32"/>
      <c r="D16" s="33"/>
      <c r="E16" s="34"/>
      <c r="F16" s="34"/>
      <c r="G16" s="35"/>
    </row>
  </sheetData>
  <sheetProtection/>
  <mergeCells count="3">
    <mergeCell ref="F1:G1"/>
    <mergeCell ref="A2:G2"/>
    <mergeCell ref="A15:D1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26"/>
  <sheetViews>
    <sheetView zoomScalePageLayoutView="0" workbookViewId="0" topLeftCell="A1">
      <selection activeCell="F16" sqref="F16"/>
    </sheetView>
  </sheetViews>
  <sheetFormatPr defaultColWidth="9.00390625" defaultRowHeight="12.75"/>
  <cols>
    <col min="2" max="2" width="12.25390625" style="0" bestFit="1" customWidth="1"/>
    <col min="3" max="3" width="11.00390625" style="0" bestFit="1" customWidth="1"/>
    <col min="4" max="4" width="27.875" style="0" customWidth="1"/>
    <col min="5" max="5" width="17.75390625" style="0" customWidth="1"/>
    <col min="6" max="6" width="15.875" style="0" customWidth="1"/>
    <col min="7" max="7" width="12.375" style="0" customWidth="1"/>
  </cols>
  <sheetData>
    <row r="1" spans="1:7" ht="24" customHeight="1">
      <c r="A1" s="1"/>
      <c r="B1" s="1"/>
      <c r="C1" s="1"/>
      <c r="D1" s="1"/>
      <c r="E1" s="1"/>
      <c r="F1" s="318" t="s">
        <v>86</v>
      </c>
      <c r="G1" s="319"/>
    </row>
    <row r="2" spans="1:7" ht="116.25" customHeight="1" thickBot="1">
      <c r="A2" s="317" t="s">
        <v>346</v>
      </c>
      <c r="B2" s="317"/>
      <c r="C2" s="317"/>
      <c r="D2" s="317"/>
      <c r="E2" s="317"/>
      <c r="F2" s="317"/>
      <c r="G2" s="317"/>
    </row>
    <row r="3" spans="1:7" ht="15.75">
      <c r="A3" s="211" t="s">
        <v>1</v>
      </c>
      <c r="B3" s="212" t="s">
        <v>2</v>
      </c>
      <c r="C3" s="212" t="s">
        <v>3</v>
      </c>
      <c r="D3" s="212" t="s">
        <v>4</v>
      </c>
      <c r="E3" s="212" t="s">
        <v>5</v>
      </c>
      <c r="F3" s="212" t="s">
        <v>6</v>
      </c>
      <c r="G3" s="292" t="s">
        <v>7</v>
      </c>
    </row>
    <row r="4" spans="1:7" s="254" customFormat="1" ht="15.75">
      <c r="A4" s="20">
        <v>710</v>
      </c>
      <c r="B4" s="20"/>
      <c r="C4" s="20"/>
      <c r="D4" s="259" t="s">
        <v>16</v>
      </c>
      <c r="E4" s="53">
        <f>E5</f>
        <v>1431868</v>
      </c>
      <c r="F4" s="53">
        <f>F5</f>
        <v>1428348</v>
      </c>
      <c r="G4" s="293">
        <f>F4/E4%</f>
        <v>99.75416728357642</v>
      </c>
    </row>
    <row r="5" spans="1:7" ht="45">
      <c r="A5" s="20"/>
      <c r="B5" s="89">
        <v>71012</v>
      </c>
      <c r="C5" s="89">
        <v>6207</v>
      </c>
      <c r="D5" s="262" t="s">
        <v>276</v>
      </c>
      <c r="E5" s="258">
        <v>1431868</v>
      </c>
      <c r="F5" s="258">
        <v>1428348</v>
      </c>
      <c r="G5" s="293"/>
    </row>
    <row r="6" spans="1:7" ht="31.5">
      <c r="A6" s="53">
        <v>750</v>
      </c>
      <c r="B6" s="53"/>
      <c r="C6" s="53"/>
      <c r="D6" s="260" t="s">
        <v>277</v>
      </c>
      <c r="E6" s="53">
        <f>E7</f>
        <v>1483608</v>
      </c>
      <c r="F6" s="53">
        <f>F7</f>
        <v>725196</v>
      </c>
      <c r="G6" s="293">
        <f>F6/E6%</f>
        <v>48.88056683436595</v>
      </c>
    </row>
    <row r="7" spans="1:7" ht="15">
      <c r="A7" s="258"/>
      <c r="B7" s="76">
        <v>75020</v>
      </c>
      <c r="C7" s="76">
        <v>6207</v>
      </c>
      <c r="D7" s="261" t="s">
        <v>79</v>
      </c>
      <c r="E7" s="258">
        <v>1483608</v>
      </c>
      <c r="F7" s="258">
        <v>725196</v>
      </c>
      <c r="G7" s="258"/>
    </row>
    <row r="8" spans="1:7" ht="25.5" customHeight="1">
      <c r="A8" s="51" t="s">
        <v>121</v>
      </c>
      <c r="B8" s="51"/>
      <c r="C8" s="150"/>
      <c r="D8" s="50" t="s">
        <v>122</v>
      </c>
      <c r="E8" s="54">
        <f>E9+E10</f>
        <v>172062</v>
      </c>
      <c r="F8" s="54">
        <f>F9+F10</f>
        <v>172062</v>
      </c>
      <c r="G8" s="88">
        <f>F8/E8%</f>
        <v>100</v>
      </c>
    </row>
    <row r="9" spans="1:7" ht="31.5" customHeight="1">
      <c r="A9" s="51"/>
      <c r="B9" s="14" t="s">
        <v>127</v>
      </c>
      <c r="C9" s="6">
        <v>2007</v>
      </c>
      <c r="D9" s="5" t="s">
        <v>36</v>
      </c>
      <c r="E9" s="7">
        <v>163411</v>
      </c>
      <c r="F9" s="7">
        <v>163411</v>
      </c>
      <c r="G9" s="88"/>
    </row>
    <row r="10" spans="1:7" ht="30.75" customHeight="1">
      <c r="A10" s="6"/>
      <c r="B10" s="14" t="s">
        <v>127</v>
      </c>
      <c r="C10" s="6">
        <v>2009</v>
      </c>
      <c r="D10" s="5" t="s">
        <v>36</v>
      </c>
      <c r="E10" s="7">
        <v>8651</v>
      </c>
      <c r="F10" s="7">
        <v>8651</v>
      </c>
      <c r="G10" s="88"/>
    </row>
    <row r="11" spans="1:7" ht="19.5" customHeight="1">
      <c r="A11" s="98">
        <v>926</v>
      </c>
      <c r="B11" s="97"/>
      <c r="C11" s="98"/>
      <c r="D11" s="100" t="s">
        <v>109</v>
      </c>
      <c r="E11" s="99">
        <f>E12</f>
        <v>1153570</v>
      </c>
      <c r="F11" s="99">
        <f>F12</f>
        <v>716202</v>
      </c>
      <c r="G11" s="88">
        <f>F11/E11%</f>
        <v>62.08569917733644</v>
      </c>
    </row>
    <row r="12" spans="1:7" ht="21" customHeight="1">
      <c r="A12" s="6"/>
      <c r="B12" s="14" t="s">
        <v>189</v>
      </c>
      <c r="C12" s="6">
        <v>6207</v>
      </c>
      <c r="D12" s="5" t="s">
        <v>190</v>
      </c>
      <c r="E12" s="7">
        <v>1153570</v>
      </c>
      <c r="F12" s="7">
        <v>716202</v>
      </c>
      <c r="G12" s="6"/>
    </row>
    <row r="13" spans="1:7" ht="20.25" customHeight="1">
      <c r="A13" s="332" t="s">
        <v>39</v>
      </c>
      <c r="B13" s="333"/>
      <c r="C13" s="333"/>
      <c r="D13" s="334"/>
      <c r="E13" s="99">
        <f>E4+E6+E8+E11</f>
        <v>4241108</v>
      </c>
      <c r="F13" s="99">
        <f>F4+F6+F8+F11</f>
        <v>3041808</v>
      </c>
      <c r="G13" s="213">
        <f>F13/E13%</f>
        <v>71.7220122666058</v>
      </c>
    </row>
    <row r="14" spans="1:7" ht="15">
      <c r="A14" s="153"/>
      <c r="B14" s="31"/>
      <c r="C14" s="32"/>
      <c r="D14" s="33"/>
      <c r="E14" s="34"/>
      <c r="F14" s="34"/>
      <c r="G14" s="35"/>
    </row>
    <row r="15" spans="1:7" ht="15.75">
      <c r="A15" s="154"/>
      <c r="B15" s="155"/>
      <c r="C15" s="90"/>
      <c r="D15" s="156"/>
      <c r="E15" s="157"/>
      <c r="F15" s="157"/>
      <c r="G15" s="148"/>
    </row>
    <row r="16" spans="1:7" ht="15">
      <c r="A16" s="31"/>
      <c r="B16" s="31"/>
      <c r="C16" s="32"/>
      <c r="D16" s="33"/>
      <c r="E16" s="34"/>
      <c r="F16" s="34"/>
      <c r="G16" s="35"/>
    </row>
    <row r="17" spans="1:7" ht="15.75">
      <c r="A17" s="155"/>
      <c r="B17" s="155"/>
      <c r="C17" s="90"/>
      <c r="D17" s="158"/>
      <c r="E17" s="157"/>
      <c r="F17" s="157"/>
      <c r="G17" s="148"/>
    </row>
    <row r="18" spans="1:7" ht="15">
      <c r="A18" s="31"/>
      <c r="B18" s="31"/>
      <c r="C18" s="32"/>
      <c r="D18" s="33"/>
      <c r="E18" s="34"/>
      <c r="F18" s="34"/>
      <c r="G18" s="35"/>
    </row>
    <row r="19" spans="1:7" ht="15.75">
      <c r="A19" s="155"/>
      <c r="B19" s="155"/>
      <c r="C19" s="90"/>
      <c r="D19" s="158"/>
      <c r="E19" s="157"/>
      <c r="F19" s="157"/>
      <c r="G19" s="148"/>
    </row>
    <row r="20" spans="1:7" ht="15">
      <c r="A20" s="31"/>
      <c r="B20" s="31"/>
      <c r="C20" s="32"/>
      <c r="D20" s="33"/>
      <c r="E20" s="34"/>
      <c r="F20" s="34"/>
      <c r="G20" s="35"/>
    </row>
    <row r="21" spans="1:7" ht="15">
      <c r="A21" s="31"/>
      <c r="B21" s="31"/>
      <c r="C21" s="32"/>
      <c r="D21" s="33"/>
      <c r="E21" s="34"/>
      <c r="F21" s="34"/>
      <c r="G21" s="35"/>
    </row>
    <row r="22" spans="1:7" ht="15">
      <c r="A22" s="31"/>
      <c r="B22" s="31"/>
      <c r="C22" s="32"/>
      <c r="D22" s="33"/>
      <c r="E22" s="34"/>
      <c r="F22" s="34"/>
      <c r="G22" s="35"/>
    </row>
    <row r="23" spans="1:7" ht="15.75">
      <c r="A23" s="155"/>
      <c r="B23" s="155"/>
      <c r="C23" s="90"/>
      <c r="D23" s="156"/>
      <c r="E23" s="157"/>
      <c r="F23" s="157"/>
      <c r="G23" s="148"/>
    </row>
    <row r="24" spans="1:7" ht="15">
      <c r="A24" s="31"/>
      <c r="B24" s="31"/>
      <c r="C24" s="32"/>
      <c r="D24" s="33"/>
      <c r="E24" s="34"/>
      <c r="F24" s="34"/>
      <c r="G24" s="35"/>
    </row>
    <row r="25" spans="1:7" ht="15.75">
      <c r="A25" s="155"/>
      <c r="B25" s="159"/>
      <c r="C25" s="159"/>
      <c r="D25" s="159"/>
      <c r="E25" s="157"/>
      <c r="F25" s="157"/>
      <c r="G25" s="148"/>
    </row>
    <row r="26" spans="1:7" ht="12.75">
      <c r="A26" s="160"/>
      <c r="B26" s="160"/>
      <c r="C26" s="160"/>
      <c r="D26" s="160"/>
      <c r="E26" s="161"/>
      <c r="F26" s="161"/>
      <c r="G26" s="161"/>
    </row>
  </sheetData>
  <sheetProtection/>
  <mergeCells count="3">
    <mergeCell ref="F1:G1"/>
    <mergeCell ref="A2:G2"/>
    <mergeCell ref="A13:D13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G32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214" customWidth="1"/>
    <col min="4" max="4" width="31.625" style="1" customWidth="1"/>
    <col min="5" max="5" width="19.75390625" style="1" customWidth="1"/>
    <col min="6" max="6" width="22.625" style="1" customWidth="1"/>
    <col min="7" max="7" width="14.125" style="22" customWidth="1"/>
    <col min="8" max="16384" width="9.125" style="1" customWidth="1"/>
  </cols>
  <sheetData>
    <row r="1" spans="6:7" ht="39" customHeight="1">
      <c r="F1" s="318" t="s">
        <v>91</v>
      </c>
      <c r="G1" s="319"/>
    </row>
    <row r="2" spans="1:7" ht="94.5" customHeight="1" thickBot="1">
      <c r="A2" s="317" t="s">
        <v>347</v>
      </c>
      <c r="B2" s="317"/>
      <c r="C2" s="317"/>
      <c r="D2" s="317"/>
      <c r="E2" s="317"/>
      <c r="F2" s="317"/>
      <c r="G2" s="317"/>
    </row>
    <row r="3" spans="1:7" ht="16.5" thickBot="1">
      <c r="A3" s="2" t="s">
        <v>1</v>
      </c>
      <c r="B3" s="3" t="s">
        <v>2</v>
      </c>
      <c r="C3" s="215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ht="30">
      <c r="A4" s="61" t="s">
        <v>63</v>
      </c>
      <c r="B4" s="61" t="s">
        <v>64</v>
      </c>
      <c r="C4" s="219" t="s">
        <v>176</v>
      </c>
      <c r="D4" s="39" t="s">
        <v>65</v>
      </c>
      <c r="E4" s="58"/>
      <c r="F4" s="58">
        <v>633</v>
      </c>
      <c r="G4" s="38"/>
    </row>
    <row r="5" spans="1:7" ht="45">
      <c r="A5" s="61" t="s">
        <v>11</v>
      </c>
      <c r="B5" s="61" t="s">
        <v>12</v>
      </c>
      <c r="C5" s="216" t="s">
        <v>402</v>
      </c>
      <c r="D5" s="39" t="s">
        <v>131</v>
      </c>
      <c r="E5" s="58">
        <v>28168119</v>
      </c>
      <c r="F5" s="58">
        <v>2252697</v>
      </c>
      <c r="G5" s="38"/>
    </row>
    <row r="6" spans="1:7" ht="51" customHeight="1">
      <c r="A6" s="61" t="s">
        <v>15</v>
      </c>
      <c r="B6" s="61" t="s">
        <v>149</v>
      </c>
      <c r="C6" s="216" t="s">
        <v>253</v>
      </c>
      <c r="D6" s="39" t="s">
        <v>150</v>
      </c>
      <c r="E6" s="58">
        <v>2300000</v>
      </c>
      <c r="F6" s="58">
        <v>1233132</v>
      </c>
      <c r="G6" s="38"/>
    </row>
    <row r="7" spans="1:7" ht="40.5" customHeight="1">
      <c r="A7" s="62">
        <v>750</v>
      </c>
      <c r="B7" s="63" t="s">
        <v>66</v>
      </c>
      <c r="C7" s="217" t="s">
        <v>250</v>
      </c>
      <c r="D7" s="5" t="s">
        <v>130</v>
      </c>
      <c r="E7" s="59">
        <v>474698</v>
      </c>
      <c r="F7" s="59">
        <v>652445</v>
      </c>
      <c r="G7" s="6"/>
    </row>
    <row r="8" spans="1:7" s="13" customFormat="1" ht="105" customHeight="1">
      <c r="A8" s="64" t="s">
        <v>57</v>
      </c>
      <c r="B8" s="63" t="s">
        <v>67</v>
      </c>
      <c r="C8" s="217" t="s">
        <v>251</v>
      </c>
      <c r="D8" s="40" t="s">
        <v>68</v>
      </c>
      <c r="E8" s="59">
        <v>3662359</v>
      </c>
      <c r="F8" s="59">
        <v>2127136</v>
      </c>
      <c r="G8" s="23"/>
    </row>
    <row r="9" spans="1:7" s="13" customFormat="1" ht="105" customHeight="1">
      <c r="A9" s="335" t="s">
        <v>57</v>
      </c>
      <c r="B9" s="335" t="s">
        <v>81</v>
      </c>
      <c r="C9" s="86" t="s">
        <v>171</v>
      </c>
      <c r="D9" s="45" t="s">
        <v>224</v>
      </c>
      <c r="E9" s="59">
        <v>22975439</v>
      </c>
      <c r="F9" s="59">
        <v>9842840</v>
      </c>
      <c r="G9" s="23"/>
    </row>
    <row r="10" spans="1:7" s="13" customFormat="1" ht="56.25" customHeight="1">
      <c r="A10" s="336"/>
      <c r="B10" s="336"/>
      <c r="C10" s="84" t="s">
        <v>172</v>
      </c>
      <c r="D10" s="40" t="s">
        <v>225</v>
      </c>
      <c r="E10" s="59">
        <v>1500000</v>
      </c>
      <c r="F10" s="59">
        <v>990576</v>
      </c>
      <c r="G10" s="23"/>
    </row>
    <row r="11" spans="1:7" s="13" customFormat="1" ht="29.25" customHeight="1">
      <c r="A11" s="61" t="s">
        <v>43</v>
      </c>
      <c r="B11" s="61" t="s">
        <v>92</v>
      </c>
      <c r="C11" s="219" t="s">
        <v>142</v>
      </c>
      <c r="D11" s="68" t="s">
        <v>151</v>
      </c>
      <c r="E11" s="59"/>
      <c r="F11" s="59">
        <v>49</v>
      </c>
      <c r="G11" s="23"/>
    </row>
    <row r="12" spans="1:7" s="13" customFormat="1" ht="29.25" customHeight="1">
      <c r="A12" s="61" t="s">
        <v>43</v>
      </c>
      <c r="B12" s="61" t="s">
        <v>93</v>
      </c>
      <c r="C12" s="219" t="s">
        <v>142</v>
      </c>
      <c r="D12" s="68" t="s">
        <v>152</v>
      </c>
      <c r="E12" s="59"/>
      <c r="F12" s="59">
        <v>66</v>
      </c>
      <c r="G12" s="23"/>
    </row>
    <row r="13" spans="1:7" ht="30">
      <c r="A13" s="63" t="s">
        <v>43</v>
      </c>
      <c r="B13" s="63" t="s">
        <v>69</v>
      </c>
      <c r="C13" s="84" t="s">
        <v>252</v>
      </c>
      <c r="D13" s="5" t="s">
        <v>147</v>
      </c>
      <c r="E13" s="59"/>
      <c r="F13" s="59">
        <v>4773</v>
      </c>
      <c r="G13" s="24"/>
    </row>
    <row r="14" spans="1:7" ht="30">
      <c r="A14" s="63" t="s">
        <v>43</v>
      </c>
      <c r="B14" s="63" t="s">
        <v>95</v>
      </c>
      <c r="C14" s="84" t="s">
        <v>278</v>
      </c>
      <c r="D14" s="5" t="s">
        <v>153</v>
      </c>
      <c r="E14" s="59"/>
      <c r="F14" s="59">
        <v>946</v>
      </c>
      <c r="G14" s="24"/>
    </row>
    <row r="15" spans="1:7" s="13" customFormat="1" ht="30">
      <c r="A15" s="63" t="s">
        <v>43</v>
      </c>
      <c r="B15" s="63" t="s">
        <v>70</v>
      </c>
      <c r="C15" s="84" t="s">
        <v>253</v>
      </c>
      <c r="D15" s="5" t="s">
        <v>71</v>
      </c>
      <c r="E15" s="59">
        <v>416478</v>
      </c>
      <c r="F15" s="59">
        <v>510666</v>
      </c>
      <c r="G15" s="23"/>
    </row>
    <row r="16" spans="1:7" ht="42" customHeight="1">
      <c r="A16" s="63" t="s">
        <v>121</v>
      </c>
      <c r="B16" s="63" t="s">
        <v>123</v>
      </c>
      <c r="C16" s="84" t="s">
        <v>348</v>
      </c>
      <c r="D16" s="5" t="s">
        <v>144</v>
      </c>
      <c r="E16" s="59"/>
      <c r="F16" s="59">
        <v>765</v>
      </c>
      <c r="G16" s="24"/>
    </row>
    <row r="17" spans="1:7" ht="30">
      <c r="A17" s="63" t="s">
        <v>121</v>
      </c>
      <c r="B17" s="63" t="s">
        <v>135</v>
      </c>
      <c r="C17" s="84" t="s">
        <v>255</v>
      </c>
      <c r="D17" s="5" t="s">
        <v>154</v>
      </c>
      <c r="E17" s="59"/>
      <c r="F17" s="59">
        <v>1563</v>
      </c>
      <c r="G17" s="24"/>
    </row>
    <row r="18" spans="1:7" ht="45">
      <c r="A18" s="63" t="s">
        <v>121</v>
      </c>
      <c r="B18" s="63" t="s">
        <v>127</v>
      </c>
      <c r="C18" s="84" t="s">
        <v>142</v>
      </c>
      <c r="D18" s="5" t="s">
        <v>145</v>
      </c>
      <c r="E18" s="59"/>
      <c r="F18" s="59">
        <v>360</v>
      </c>
      <c r="G18" s="24"/>
    </row>
    <row r="19" spans="1:7" ht="18" hidden="1">
      <c r="A19" s="63"/>
      <c r="B19" s="63"/>
      <c r="C19" s="84"/>
      <c r="D19" s="5"/>
      <c r="E19" s="59"/>
      <c r="F19" s="59"/>
      <c r="G19" s="24"/>
    </row>
    <row r="20" spans="1:7" s="13" customFormat="1" ht="60">
      <c r="A20" s="63" t="s">
        <v>50</v>
      </c>
      <c r="B20" s="63" t="s">
        <v>72</v>
      </c>
      <c r="C20" s="84" t="s">
        <v>254</v>
      </c>
      <c r="D20" s="5" t="s">
        <v>73</v>
      </c>
      <c r="E20" s="59"/>
      <c r="F20" s="59">
        <v>45088</v>
      </c>
      <c r="G20" s="23"/>
    </row>
    <row r="21" spans="1:7" ht="75">
      <c r="A21" s="63" t="s">
        <v>50</v>
      </c>
      <c r="B21" s="63" t="s">
        <v>74</v>
      </c>
      <c r="C21" s="84" t="s">
        <v>249</v>
      </c>
      <c r="D21" s="5" t="s">
        <v>226</v>
      </c>
      <c r="E21" s="59">
        <v>1900</v>
      </c>
      <c r="F21" s="59">
        <v>16845</v>
      </c>
      <c r="G21" s="24"/>
    </row>
    <row r="22" spans="1:7" ht="18" hidden="1">
      <c r="A22" s="63"/>
      <c r="B22" s="63"/>
      <c r="C22" s="84"/>
      <c r="D22" s="8"/>
      <c r="E22" s="59"/>
      <c r="F22" s="59"/>
      <c r="G22" s="24"/>
    </row>
    <row r="23" spans="1:7" s="13" customFormat="1" ht="18" hidden="1">
      <c r="A23" s="63"/>
      <c r="B23" s="63"/>
      <c r="C23" s="84"/>
      <c r="D23" s="8"/>
      <c r="E23" s="59"/>
      <c r="F23" s="59"/>
      <c r="G23" s="23"/>
    </row>
    <row r="24" spans="1:7" ht="18" hidden="1">
      <c r="A24" s="63"/>
      <c r="B24" s="63"/>
      <c r="C24" s="84"/>
      <c r="D24" s="5"/>
      <c r="E24" s="59"/>
      <c r="F24" s="59"/>
      <c r="G24" s="24"/>
    </row>
    <row r="25" spans="1:7" s="13" customFormat="1" ht="18" hidden="1">
      <c r="A25" s="63"/>
      <c r="B25" s="63"/>
      <c r="C25" s="84"/>
      <c r="D25" s="8"/>
      <c r="E25" s="59"/>
      <c r="F25" s="59"/>
      <c r="G25" s="23"/>
    </row>
    <row r="26" spans="1:7" ht="18" hidden="1">
      <c r="A26" s="63"/>
      <c r="B26" s="63"/>
      <c r="C26" s="84"/>
      <c r="D26" s="5"/>
      <c r="E26" s="59"/>
      <c r="F26" s="59"/>
      <c r="G26" s="24"/>
    </row>
    <row r="27" spans="1:7" ht="18" hidden="1">
      <c r="A27" s="65"/>
      <c r="B27" s="65"/>
      <c r="C27" s="86"/>
      <c r="D27" s="28"/>
      <c r="E27" s="60"/>
      <c r="F27" s="60"/>
      <c r="G27" s="30"/>
    </row>
    <row r="28" spans="1:7" ht="45">
      <c r="A28" s="65" t="s">
        <v>50</v>
      </c>
      <c r="B28" s="65" t="s">
        <v>99</v>
      </c>
      <c r="C28" s="86" t="s">
        <v>349</v>
      </c>
      <c r="D28" s="28" t="s">
        <v>155</v>
      </c>
      <c r="E28" s="60"/>
      <c r="F28" s="60">
        <v>5762</v>
      </c>
      <c r="G28" s="30"/>
    </row>
    <row r="29" spans="1:7" ht="60">
      <c r="A29" s="65" t="s">
        <v>50</v>
      </c>
      <c r="B29" s="65" t="s">
        <v>128</v>
      </c>
      <c r="C29" s="86" t="s">
        <v>255</v>
      </c>
      <c r="D29" s="57" t="s">
        <v>129</v>
      </c>
      <c r="E29" s="60"/>
      <c r="F29" s="60">
        <v>8543</v>
      </c>
      <c r="G29" s="30"/>
    </row>
    <row r="30" spans="1:7" ht="90">
      <c r="A30" s="63" t="s">
        <v>279</v>
      </c>
      <c r="B30" s="63" t="s">
        <v>280</v>
      </c>
      <c r="C30" s="84" t="s">
        <v>350</v>
      </c>
      <c r="D30" s="266" t="s">
        <v>281</v>
      </c>
      <c r="E30" s="59">
        <v>500000</v>
      </c>
      <c r="F30" s="59">
        <v>305864</v>
      </c>
      <c r="G30" s="24"/>
    </row>
    <row r="31" spans="1:7" s="13" customFormat="1" ht="26.25" customHeight="1" thickBot="1">
      <c r="A31" s="329" t="s">
        <v>39</v>
      </c>
      <c r="B31" s="330"/>
      <c r="C31" s="330"/>
      <c r="D31" s="331"/>
      <c r="E31" s="263">
        <f>SUM(E4:E30)</f>
        <v>59998993</v>
      </c>
      <c r="F31" s="264">
        <f>SUM(F4:F30)</f>
        <v>18000749</v>
      </c>
      <c r="G31" s="265">
        <f>F31/E31%</f>
        <v>30.00175186273543</v>
      </c>
    </row>
    <row r="32" spans="1:7" ht="15">
      <c r="A32" s="31"/>
      <c r="B32" s="31"/>
      <c r="C32" s="218"/>
      <c r="D32" s="33"/>
      <c r="E32" s="34"/>
      <c r="F32" s="34"/>
      <c r="G32" s="35"/>
    </row>
  </sheetData>
  <sheetProtection/>
  <mergeCells count="5">
    <mergeCell ref="F1:G1"/>
    <mergeCell ref="A2:G2"/>
    <mergeCell ref="A31:D31"/>
    <mergeCell ref="A9:A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14"/>
  <sheetViews>
    <sheetView zoomScalePageLayoutView="0" workbookViewId="0" topLeftCell="A1">
      <selection activeCell="F1" sqref="F1:G1"/>
    </sheetView>
  </sheetViews>
  <sheetFormatPr defaultColWidth="9.00390625" defaultRowHeight="12.75"/>
  <cols>
    <col min="4" max="4" width="25.375" style="0" customWidth="1"/>
    <col min="5" max="5" width="18.125" style="0" customWidth="1"/>
    <col min="6" max="6" width="19.375" style="0" customWidth="1"/>
    <col min="7" max="7" width="13.125" style="0" customWidth="1"/>
  </cols>
  <sheetData>
    <row r="1" spans="1:7" ht="33.75" customHeight="1">
      <c r="A1" s="1"/>
      <c r="B1" s="1"/>
      <c r="C1" s="1"/>
      <c r="D1" s="1"/>
      <c r="E1" s="1"/>
      <c r="F1" s="318" t="s">
        <v>351</v>
      </c>
      <c r="G1" s="319"/>
    </row>
    <row r="2" spans="1:7" ht="52.5" customHeight="1" thickBot="1">
      <c r="A2" s="317" t="s">
        <v>339</v>
      </c>
      <c r="B2" s="317"/>
      <c r="C2" s="317"/>
      <c r="D2" s="317"/>
      <c r="E2" s="317"/>
      <c r="F2" s="317"/>
      <c r="G2" s="317"/>
    </row>
    <row r="3" spans="1:7" ht="16.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106" t="s">
        <v>7</v>
      </c>
    </row>
    <row r="4" spans="1:7" ht="39" customHeight="1">
      <c r="A4" s="118" t="s">
        <v>11</v>
      </c>
      <c r="B4" s="119"/>
      <c r="C4" s="120"/>
      <c r="D4" s="121" t="s">
        <v>13</v>
      </c>
      <c r="E4" s="122">
        <f>E5</f>
        <v>28148119</v>
      </c>
      <c r="F4" s="122">
        <f>F5</f>
        <v>2233951</v>
      </c>
      <c r="G4" s="123">
        <f>F4/E4%</f>
        <v>7.936413086785657</v>
      </c>
    </row>
    <row r="5" spans="1:7" ht="42" customHeight="1">
      <c r="A5" s="115"/>
      <c r="B5" s="115" t="s">
        <v>12</v>
      </c>
      <c r="C5" s="115" t="s">
        <v>218</v>
      </c>
      <c r="D5" s="116" t="s">
        <v>14</v>
      </c>
      <c r="E5" s="117">
        <v>28148119</v>
      </c>
      <c r="F5" s="117">
        <v>2233951</v>
      </c>
      <c r="G5" s="113"/>
    </row>
    <row r="6" spans="1:7" ht="21.75" customHeight="1">
      <c r="A6" s="124" t="s">
        <v>15</v>
      </c>
      <c r="B6" s="124"/>
      <c r="C6" s="125"/>
      <c r="D6" s="126" t="s">
        <v>16</v>
      </c>
      <c r="E6" s="127">
        <f>E7</f>
        <v>1431868</v>
      </c>
      <c r="F6" s="127">
        <f>F7</f>
        <v>1428348</v>
      </c>
      <c r="G6" s="113">
        <f>F6/E6%</f>
        <v>99.75416728357642</v>
      </c>
    </row>
    <row r="7" spans="1:7" ht="45.75" customHeight="1">
      <c r="A7" s="115"/>
      <c r="B7" s="115" t="s">
        <v>149</v>
      </c>
      <c r="C7" s="114">
        <v>6207</v>
      </c>
      <c r="D7" s="116" t="s">
        <v>156</v>
      </c>
      <c r="E7" s="117">
        <v>1431868</v>
      </c>
      <c r="F7" s="117">
        <v>1428348</v>
      </c>
      <c r="G7" s="113"/>
    </row>
    <row r="8" spans="1:7" ht="33.75" customHeight="1">
      <c r="A8" s="124" t="s">
        <v>23</v>
      </c>
      <c r="B8" s="124"/>
      <c r="C8" s="125"/>
      <c r="D8" s="128" t="s">
        <v>227</v>
      </c>
      <c r="E8" s="127">
        <f>E9</f>
        <v>1483608</v>
      </c>
      <c r="F8" s="127">
        <f>F9</f>
        <v>725196</v>
      </c>
      <c r="G8" s="113">
        <f>F8/E8%</f>
        <v>48.88056683436595</v>
      </c>
    </row>
    <row r="9" spans="1:7" ht="26.25" customHeight="1">
      <c r="A9" s="115"/>
      <c r="B9" s="115" t="s">
        <v>66</v>
      </c>
      <c r="C9" s="115" t="s">
        <v>282</v>
      </c>
      <c r="D9" s="116" t="s">
        <v>79</v>
      </c>
      <c r="E9" s="117">
        <v>1483608</v>
      </c>
      <c r="F9" s="117">
        <v>725196</v>
      </c>
      <c r="G9" s="113"/>
    </row>
    <row r="10" spans="1:7" ht="27.75" customHeight="1">
      <c r="A10" s="135" t="s">
        <v>43</v>
      </c>
      <c r="B10" s="135"/>
      <c r="C10" s="136"/>
      <c r="D10" s="137" t="s">
        <v>219</v>
      </c>
      <c r="E10" s="127">
        <f>E11</f>
        <v>0</v>
      </c>
      <c r="F10" s="127">
        <f>F11</f>
        <v>8735</v>
      </c>
      <c r="G10" s="113"/>
    </row>
    <row r="11" spans="1:7" ht="26.25" customHeight="1">
      <c r="A11" s="115"/>
      <c r="B11" s="115" t="s">
        <v>70</v>
      </c>
      <c r="C11" s="115" t="s">
        <v>195</v>
      </c>
      <c r="D11" s="116" t="s">
        <v>83</v>
      </c>
      <c r="E11" s="117"/>
      <c r="F11" s="117">
        <v>8735</v>
      </c>
      <c r="G11" s="113"/>
    </row>
    <row r="12" spans="1:7" ht="21.75" customHeight="1">
      <c r="A12" s="129" t="s">
        <v>108</v>
      </c>
      <c r="B12" s="129"/>
      <c r="C12" s="130"/>
      <c r="D12" s="131" t="s">
        <v>109</v>
      </c>
      <c r="E12" s="122">
        <f>E13</f>
        <v>1153570</v>
      </c>
      <c r="F12" s="122">
        <f>F13</f>
        <v>716202</v>
      </c>
      <c r="G12" s="113">
        <f>F12/E12%</f>
        <v>62.08569917733644</v>
      </c>
    </row>
    <row r="13" spans="1:7" ht="32.25" customHeight="1" thickBot="1">
      <c r="A13" s="132"/>
      <c r="B13" s="132" t="s">
        <v>189</v>
      </c>
      <c r="C13" s="133">
        <v>6207</v>
      </c>
      <c r="D13" s="134" t="s">
        <v>190</v>
      </c>
      <c r="E13" s="117">
        <v>1153570</v>
      </c>
      <c r="F13" s="117">
        <v>716202</v>
      </c>
      <c r="G13" s="113"/>
    </row>
    <row r="14" spans="1:7" s="210" customFormat="1" ht="26.25" customHeight="1" thickBot="1">
      <c r="A14" s="337" t="s">
        <v>39</v>
      </c>
      <c r="B14" s="312"/>
      <c r="C14" s="312"/>
      <c r="D14" s="313"/>
      <c r="E14" s="202">
        <f>E4+E6+E8+E10+E12</f>
        <v>32217165</v>
      </c>
      <c r="F14" s="202">
        <f>F4+F6+F8+F10+F12</f>
        <v>5112432</v>
      </c>
      <c r="G14" s="203">
        <f>F14/E14%</f>
        <v>15.868658834506387</v>
      </c>
    </row>
  </sheetData>
  <sheetProtection/>
  <mergeCells count="3">
    <mergeCell ref="F1:G1"/>
    <mergeCell ref="A2:G2"/>
    <mergeCell ref="A14:D14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101"/>
  <sheetViews>
    <sheetView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D14" sqref="D14"/>
    </sheetView>
  </sheetViews>
  <sheetFormatPr defaultColWidth="9.00390625" defaultRowHeight="12.75"/>
  <cols>
    <col min="1" max="1" width="5.875" style="1" customWidth="1"/>
    <col min="2" max="2" width="10.125" style="1" customWidth="1"/>
    <col min="3" max="3" width="7.375" style="82" customWidth="1"/>
    <col min="4" max="4" width="35.75390625" style="1" customWidth="1"/>
    <col min="5" max="5" width="17.875" style="1" customWidth="1"/>
    <col min="6" max="6" width="17.75390625" style="1" customWidth="1"/>
    <col min="7" max="7" width="15.625" style="22" customWidth="1"/>
    <col min="8" max="16384" width="9.125" style="1" customWidth="1"/>
  </cols>
  <sheetData>
    <row r="1" spans="6:7" ht="39" customHeight="1">
      <c r="F1" s="318" t="s">
        <v>217</v>
      </c>
      <c r="G1" s="319"/>
    </row>
    <row r="2" spans="1:7" ht="94.5" customHeight="1" thickBot="1">
      <c r="A2" s="314" t="s">
        <v>332</v>
      </c>
      <c r="B2" s="314"/>
      <c r="C2" s="314"/>
      <c r="D2" s="314"/>
      <c r="E2" s="314"/>
      <c r="F2" s="314"/>
      <c r="G2" s="314"/>
    </row>
    <row r="3" spans="1:7" ht="16.5" thickBot="1">
      <c r="A3" s="2" t="s">
        <v>1</v>
      </c>
      <c r="B3" s="3" t="s">
        <v>2</v>
      </c>
      <c r="C3" s="83" t="s">
        <v>3</v>
      </c>
      <c r="D3" s="3" t="s">
        <v>4</v>
      </c>
      <c r="E3" s="3" t="s">
        <v>5</v>
      </c>
      <c r="F3" s="3" t="s">
        <v>6</v>
      </c>
      <c r="G3" s="4" t="s">
        <v>7</v>
      </c>
    </row>
    <row r="4" spans="1:7" s="104" customFormat="1" ht="18.75" customHeight="1">
      <c r="A4" s="51" t="s">
        <v>8</v>
      </c>
      <c r="B4" s="51"/>
      <c r="C4" s="51"/>
      <c r="D4" s="50" t="s">
        <v>10</v>
      </c>
      <c r="E4" s="54">
        <f>E5</f>
        <v>10000</v>
      </c>
      <c r="F4" s="54">
        <f>F5</f>
        <v>4999</v>
      </c>
      <c r="G4" s="88">
        <f>F4/E4%</f>
        <v>49.99</v>
      </c>
    </row>
    <row r="5" spans="1:7" ht="46.5" customHeight="1">
      <c r="A5" s="6"/>
      <c r="B5" s="14" t="s">
        <v>9</v>
      </c>
      <c r="C5" s="14"/>
      <c r="D5" s="5" t="s">
        <v>148</v>
      </c>
      <c r="E5" s="7">
        <f>E6</f>
        <v>10000</v>
      </c>
      <c r="F5" s="7">
        <f>F6</f>
        <v>4999</v>
      </c>
      <c r="G5" s="21"/>
    </row>
    <row r="6" spans="1:7" ht="69" customHeight="1">
      <c r="A6" s="6"/>
      <c r="B6" s="14"/>
      <c r="C6" s="14">
        <v>2110</v>
      </c>
      <c r="D6" s="40" t="s">
        <v>167</v>
      </c>
      <c r="E6" s="7">
        <v>10000</v>
      </c>
      <c r="F6" s="7">
        <v>4999</v>
      </c>
      <c r="G6" s="21"/>
    </row>
    <row r="7" spans="1:7" s="13" customFormat="1" ht="18.75" customHeight="1">
      <c r="A7" s="25" t="s">
        <v>40</v>
      </c>
      <c r="B7" s="25"/>
      <c r="C7" s="25"/>
      <c r="D7" s="19" t="s">
        <v>76</v>
      </c>
      <c r="E7" s="18">
        <f>E9</f>
        <v>45500</v>
      </c>
      <c r="F7" s="18">
        <f>F9</f>
        <v>22085</v>
      </c>
      <c r="G7" s="21">
        <f>F7/E7%</f>
        <v>48.53846153846154</v>
      </c>
    </row>
    <row r="8" spans="1:7" ht="24" customHeight="1">
      <c r="A8" s="6"/>
      <c r="B8" s="14" t="s">
        <v>132</v>
      </c>
      <c r="C8" s="14"/>
      <c r="D8" s="5" t="s">
        <v>133</v>
      </c>
      <c r="E8" s="7">
        <f>E9</f>
        <v>45500</v>
      </c>
      <c r="F8" s="7">
        <f>F9</f>
        <v>22085</v>
      </c>
      <c r="G8" s="6"/>
    </row>
    <row r="9" spans="1:7" ht="82.5" customHeight="1">
      <c r="A9" s="6"/>
      <c r="B9" s="14"/>
      <c r="C9" s="14">
        <v>2460</v>
      </c>
      <c r="D9" s="40" t="s">
        <v>181</v>
      </c>
      <c r="E9" s="7">
        <v>45500</v>
      </c>
      <c r="F9" s="7">
        <v>22085</v>
      </c>
      <c r="G9" s="6"/>
    </row>
    <row r="10" spans="1:7" s="13" customFormat="1" ht="21" customHeight="1">
      <c r="A10" s="25" t="s">
        <v>63</v>
      </c>
      <c r="B10" s="25"/>
      <c r="C10" s="25"/>
      <c r="D10" s="19" t="s">
        <v>77</v>
      </c>
      <c r="E10" s="18">
        <f>E11</f>
        <v>2704000</v>
      </c>
      <c r="F10" s="18">
        <f>F11</f>
        <v>11633</v>
      </c>
      <c r="G10" s="23">
        <f>F10/E10%</f>
        <v>0.4302144970414201</v>
      </c>
    </row>
    <row r="11" spans="1:7" ht="21" customHeight="1">
      <c r="A11" s="14"/>
      <c r="B11" s="14" t="s">
        <v>64</v>
      </c>
      <c r="C11" s="14"/>
      <c r="D11" s="5" t="s">
        <v>78</v>
      </c>
      <c r="E11" s="7">
        <f>E13+E14+E12</f>
        <v>2704000</v>
      </c>
      <c r="F11" s="7">
        <f>F13+F14+F12</f>
        <v>11633</v>
      </c>
      <c r="G11" s="24"/>
    </row>
    <row r="12" spans="1:7" ht="54.75" customHeight="1">
      <c r="A12" s="14"/>
      <c r="B12" s="14"/>
      <c r="C12" s="14" t="s">
        <v>178</v>
      </c>
      <c r="D12" s="40" t="s">
        <v>341</v>
      </c>
      <c r="E12" s="7">
        <v>2687000</v>
      </c>
      <c r="F12" s="7"/>
      <c r="G12" s="24"/>
    </row>
    <row r="13" spans="1:7" ht="57.75" customHeight="1">
      <c r="A13" s="14"/>
      <c r="B13" s="14"/>
      <c r="C13" s="14" t="s">
        <v>179</v>
      </c>
      <c r="D13" s="40" t="s">
        <v>180</v>
      </c>
      <c r="E13" s="7">
        <v>17000</v>
      </c>
      <c r="F13" s="7">
        <v>11000</v>
      </c>
      <c r="G13" s="24"/>
    </row>
    <row r="14" spans="1:7" ht="34.5" customHeight="1">
      <c r="A14" s="72"/>
      <c r="B14" s="72"/>
      <c r="C14" s="81" t="s">
        <v>176</v>
      </c>
      <c r="D14" s="75" t="s">
        <v>175</v>
      </c>
      <c r="E14" s="73"/>
      <c r="F14" s="73">
        <v>633</v>
      </c>
      <c r="G14" s="74"/>
    </row>
    <row r="15" spans="1:7" s="13" customFormat="1" ht="24.75" customHeight="1">
      <c r="A15" s="15" t="s">
        <v>11</v>
      </c>
      <c r="B15" s="15"/>
      <c r="C15" s="25"/>
      <c r="D15" s="19" t="s">
        <v>13</v>
      </c>
      <c r="E15" s="18">
        <f>E16</f>
        <v>28328119</v>
      </c>
      <c r="F15" s="18">
        <f>F16</f>
        <v>2407697</v>
      </c>
      <c r="G15" s="23">
        <f>F15/E15%</f>
        <v>8.499318292188761</v>
      </c>
    </row>
    <row r="16" spans="1:7" ht="35.25" customHeight="1">
      <c r="A16" s="16"/>
      <c r="B16" s="14" t="s">
        <v>12</v>
      </c>
      <c r="C16" s="14"/>
      <c r="D16" s="5" t="s">
        <v>14</v>
      </c>
      <c r="E16" s="7">
        <f>E17+E18+E19</f>
        <v>28328119</v>
      </c>
      <c r="F16" s="7">
        <f>F17+F18+F19</f>
        <v>2407697</v>
      </c>
      <c r="G16" s="24"/>
    </row>
    <row r="17" spans="1:7" ht="68.25" customHeight="1">
      <c r="A17" s="16"/>
      <c r="B17" s="14"/>
      <c r="C17" s="14">
        <v>2110</v>
      </c>
      <c r="D17" s="40" t="s">
        <v>167</v>
      </c>
      <c r="E17" s="7">
        <v>160000</v>
      </c>
      <c r="F17" s="7">
        <v>155000</v>
      </c>
      <c r="G17" s="24"/>
    </row>
    <row r="18" spans="1:7" ht="47.25" customHeight="1">
      <c r="A18" s="16"/>
      <c r="B18" s="14"/>
      <c r="C18" s="14" t="s">
        <v>218</v>
      </c>
      <c r="D18" s="40" t="s">
        <v>258</v>
      </c>
      <c r="E18" s="7">
        <v>28148119</v>
      </c>
      <c r="F18" s="7">
        <v>2233951</v>
      </c>
      <c r="G18" s="24"/>
    </row>
    <row r="19" spans="1:7" ht="72" customHeight="1">
      <c r="A19" s="16"/>
      <c r="B19" s="14"/>
      <c r="C19" s="84" t="s">
        <v>259</v>
      </c>
      <c r="D19" s="40" t="s">
        <v>175</v>
      </c>
      <c r="E19" s="7">
        <v>20000</v>
      </c>
      <c r="F19" s="7">
        <v>18746</v>
      </c>
      <c r="G19" s="24"/>
    </row>
    <row r="20" spans="1:7" s="13" customFormat="1" ht="21" customHeight="1">
      <c r="A20" s="25" t="s">
        <v>15</v>
      </c>
      <c r="B20" s="25"/>
      <c r="C20" s="25"/>
      <c r="D20" s="17" t="s">
        <v>16</v>
      </c>
      <c r="E20" s="18">
        <f>E21+E26+E28</f>
        <v>4723898</v>
      </c>
      <c r="F20" s="18">
        <f>F21+F26+F28</f>
        <v>3237555</v>
      </c>
      <c r="G20" s="23">
        <f>F20/E20%</f>
        <v>68.53566694285101</v>
      </c>
    </row>
    <row r="21" spans="1:7" s="13" customFormat="1" ht="33.75" customHeight="1">
      <c r="A21" s="25"/>
      <c r="B21" s="14" t="s">
        <v>149</v>
      </c>
      <c r="C21" s="25"/>
      <c r="D21" s="5" t="s">
        <v>156</v>
      </c>
      <c r="E21" s="7">
        <f>E22+E23+E24+E25</f>
        <v>4263933</v>
      </c>
      <c r="F21" s="7">
        <f>F22+F23+F24+F25</f>
        <v>2989190</v>
      </c>
      <c r="G21" s="23"/>
    </row>
    <row r="22" spans="1:7" s="13" customFormat="1" ht="68.25" customHeight="1">
      <c r="A22" s="76"/>
      <c r="B22" s="76"/>
      <c r="C22" s="76">
        <v>2110</v>
      </c>
      <c r="D22" s="40" t="s">
        <v>167</v>
      </c>
      <c r="E22" s="77">
        <v>220000</v>
      </c>
      <c r="F22" s="77">
        <v>109600</v>
      </c>
      <c r="G22" s="78"/>
    </row>
    <row r="23" spans="1:7" s="13" customFormat="1" ht="68.25" customHeight="1">
      <c r="A23" s="76"/>
      <c r="B23" s="76"/>
      <c r="C23" s="76" t="s">
        <v>256</v>
      </c>
      <c r="D23" s="40" t="s">
        <v>257</v>
      </c>
      <c r="E23" s="77">
        <v>312065</v>
      </c>
      <c r="F23" s="77">
        <v>218110</v>
      </c>
      <c r="G23" s="78"/>
    </row>
    <row r="24" spans="1:7" s="13" customFormat="1" ht="56.25" customHeight="1">
      <c r="A24" s="76"/>
      <c r="B24" s="76"/>
      <c r="C24" s="85" t="s">
        <v>333</v>
      </c>
      <c r="D24" s="79" t="s">
        <v>175</v>
      </c>
      <c r="E24" s="77">
        <v>2300000</v>
      </c>
      <c r="F24" s="77">
        <v>1233132</v>
      </c>
      <c r="G24" s="78"/>
    </row>
    <row r="25" spans="1:7" s="13" customFormat="1" ht="89.25" customHeight="1">
      <c r="A25" s="76"/>
      <c r="B25" s="76"/>
      <c r="C25" s="85" t="s">
        <v>282</v>
      </c>
      <c r="D25" s="79" t="s">
        <v>283</v>
      </c>
      <c r="E25" s="77">
        <v>1431868</v>
      </c>
      <c r="F25" s="77">
        <v>1428348</v>
      </c>
      <c r="G25" s="78"/>
    </row>
    <row r="26" spans="1:7" ht="35.25" customHeight="1">
      <c r="A26" s="14"/>
      <c r="B26" s="14" t="s">
        <v>17</v>
      </c>
      <c r="C26" s="14"/>
      <c r="D26" s="5" t="s">
        <v>18</v>
      </c>
      <c r="E26" s="7">
        <f>E27</f>
        <v>75000</v>
      </c>
      <c r="F26" s="7">
        <f>F27</f>
        <v>37496</v>
      </c>
      <c r="G26" s="24"/>
    </row>
    <row r="27" spans="1:7" ht="67.5" customHeight="1">
      <c r="A27" s="14"/>
      <c r="B27" s="14"/>
      <c r="C27" s="14">
        <v>2110</v>
      </c>
      <c r="D27" s="40" t="s">
        <v>167</v>
      </c>
      <c r="E27" s="7">
        <v>75000</v>
      </c>
      <c r="F27" s="7">
        <v>37496</v>
      </c>
      <c r="G27" s="24"/>
    </row>
    <row r="28" spans="1:7" ht="18" customHeight="1">
      <c r="A28" s="14"/>
      <c r="B28" s="14" t="s">
        <v>21</v>
      </c>
      <c r="C28" s="14"/>
      <c r="D28" s="8" t="s">
        <v>22</v>
      </c>
      <c r="E28" s="7">
        <f>E29+E30</f>
        <v>384965</v>
      </c>
      <c r="F28" s="7">
        <f>F29+F30</f>
        <v>210869</v>
      </c>
      <c r="G28" s="24"/>
    </row>
    <row r="29" spans="1:7" ht="68.25" customHeight="1">
      <c r="A29" s="14"/>
      <c r="B29" s="14"/>
      <c r="C29" s="14">
        <v>2110</v>
      </c>
      <c r="D29" s="40" t="s">
        <v>167</v>
      </c>
      <c r="E29" s="7">
        <v>384965</v>
      </c>
      <c r="F29" s="7">
        <v>210869</v>
      </c>
      <c r="G29" s="24"/>
    </row>
    <row r="30" spans="1:7" ht="72" customHeight="1" hidden="1">
      <c r="A30" s="14"/>
      <c r="B30" s="14"/>
      <c r="C30" s="14">
        <v>6410</v>
      </c>
      <c r="D30" s="40" t="s">
        <v>168</v>
      </c>
      <c r="E30" s="7"/>
      <c r="F30" s="7"/>
      <c r="G30" s="24"/>
    </row>
    <row r="31" spans="1:7" s="13" customFormat="1" ht="22.5" customHeight="1">
      <c r="A31" s="25" t="s">
        <v>23</v>
      </c>
      <c r="B31" s="25"/>
      <c r="C31" s="25"/>
      <c r="D31" s="19" t="s">
        <v>24</v>
      </c>
      <c r="E31" s="18">
        <f>E32+E34+E38</f>
        <v>2218182</v>
      </c>
      <c r="F31" s="18">
        <f>F32+F34+F38</f>
        <v>1546822</v>
      </c>
      <c r="G31" s="23">
        <f>F31/E31%</f>
        <v>69.73377297264156</v>
      </c>
    </row>
    <row r="32" spans="1:7" ht="21.75" customHeight="1">
      <c r="A32" s="14"/>
      <c r="B32" s="14" t="s">
        <v>25</v>
      </c>
      <c r="C32" s="14"/>
      <c r="D32" s="8" t="s">
        <v>87</v>
      </c>
      <c r="E32" s="7">
        <f>E33</f>
        <v>216876</v>
      </c>
      <c r="F32" s="7">
        <f>F33</f>
        <v>117000</v>
      </c>
      <c r="G32" s="24"/>
    </row>
    <row r="33" spans="1:7" ht="70.5" customHeight="1">
      <c r="A33" s="14"/>
      <c r="B33" s="14"/>
      <c r="C33" s="14">
        <v>2110</v>
      </c>
      <c r="D33" s="40" t="s">
        <v>167</v>
      </c>
      <c r="E33" s="7">
        <v>216876</v>
      </c>
      <c r="F33" s="7">
        <v>117000</v>
      </c>
      <c r="G33" s="24"/>
    </row>
    <row r="34" spans="1:7" ht="15">
      <c r="A34" s="14"/>
      <c r="B34" s="14" t="s">
        <v>66</v>
      </c>
      <c r="C34" s="14"/>
      <c r="D34" s="8" t="s">
        <v>79</v>
      </c>
      <c r="E34" s="7">
        <f>E35+E36+E37</f>
        <v>1958306</v>
      </c>
      <c r="F34" s="7">
        <f>F35+F36+F37</f>
        <v>1386822</v>
      </c>
      <c r="G34" s="24"/>
    </row>
    <row r="35" spans="1:7" ht="69.75" customHeight="1" hidden="1">
      <c r="A35" s="14"/>
      <c r="B35" s="14"/>
      <c r="C35" s="14"/>
      <c r="D35" s="40"/>
      <c r="E35" s="7"/>
      <c r="F35" s="7"/>
      <c r="G35" s="24"/>
    </row>
    <row r="36" spans="1:7" ht="33" customHeight="1">
      <c r="A36" s="14"/>
      <c r="B36" s="14"/>
      <c r="C36" s="84" t="s">
        <v>334</v>
      </c>
      <c r="D36" s="80" t="s">
        <v>175</v>
      </c>
      <c r="E36" s="7">
        <v>474698</v>
      </c>
      <c r="F36" s="7">
        <v>661626</v>
      </c>
      <c r="G36" s="24"/>
    </row>
    <row r="37" spans="1:7" ht="88.5" customHeight="1">
      <c r="A37" s="14"/>
      <c r="B37" s="14"/>
      <c r="C37" s="84" t="s">
        <v>282</v>
      </c>
      <c r="D37" s="79" t="s">
        <v>283</v>
      </c>
      <c r="E37" s="7">
        <v>1483608</v>
      </c>
      <c r="F37" s="7">
        <v>725196</v>
      </c>
      <c r="G37" s="24"/>
    </row>
    <row r="38" spans="1:7" ht="21" customHeight="1">
      <c r="A38" s="14"/>
      <c r="B38" s="14" t="s">
        <v>27</v>
      </c>
      <c r="C38" s="14"/>
      <c r="D38" s="8" t="s">
        <v>28</v>
      </c>
      <c r="E38" s="7">
        <f>E39</f>
        <v>43000</v>
      </c>
      <c r="F38" s="7">
        <f>F39</f>
        <v>43000</v>
      </c>
      <c r="G38" s="24"/>
    </row>
    <row r="39" spans="1:7" ht="66" customHeight="1">
      <c r="A39" s="14"/>
      <c r="B39" s="14"/>
      <c r="C39" s="14">
        <v>2110</v>
      </c>
      <c r="D39" s="40" t="s">
        <v>167</v>
      </c>
      <c r="E39" s="7">
        <v>43000</v>
      </c>
      <c r="F39" s="7">
        <v>43000</v>
      </c>
      <c r="G39" s="24"/>
    </row>
    <row r="40" spans="1:7" s="13" customFormat="1" ht="21" customHeight="1">
      <c r="A40" s="25" t="s">
        <v>115</v>
      </c>
      <c r="B40" s="25"/>
      <c r="C40" s="25"/>
      <c r="D40" s="19" t="s">
        <v>116</v>
      </c>
      <c r="E40" s="18">
        <f>E41</f>
        <v>1000</v>
      </c>
      <c r="F40" s="18">
        <f>F41</f>
        <v>1000</v>
      </c>
      <c r="G40" s="23">
        <f>F40/E40%</f>
        <v>100</v>
      </c>
    </row>
    <row r="41" spans="1:7" s="13" customFormat="1" ht="21" customHeight="1">
      <c r="A41" s="14"/>
      <c r="B41" s="14" t="s">
        <v>117</v>
      </c>
      <c r="C41" s="14"/>
      <c r="D41" s="5" t="s">
        <v>118</v>
      </c>
      <c r="E41" s="7">
        <f>E42</f>
        <v>1000</v>
      </c>
      <c r="F41" s="7">
        <f>F42</f>
        <v>1000</v>
      </c>
      <c r="G41" s="24"/>
    </row>
    <row r="42" spans="1:7" s="13" customFormat="1" ht="67.5" customHeight="1">
      <c r="A42" s="14"/>
      <c r="B42" s="14"/>
      <c r="C42" s="14">
        <v>2110</v>
      </c>
      <c r="D42" s="40" t="s">
        <v>167</v>
      </c>
      <c r="E42" s="7">
        <v>1000</v>
      </c>
      <c r="F42" s="7">
        <v>1000</v>
      </c>
      <c r="G42" s="24"/>
    </row>
    <row r="43" spans="1:7" s="13" customFormat="1" ht="36" customHeight="1">
      <c r="A43" s="25" t="s">
        <v>119</v>
      </c>
      <c r="B43" s="25"/>
      <c r="C43" s="25"/>
      <c r="D43" s="19" t="s">
        <v>120</v>
      </c>
      <c r="E43" s="18">
        <f>E44</f>
        <v>3000</v>
      </c>
      <c r="F43" s="18">
        <f>F44</f>
        <v>3000</v>
      </c>
      <c r="G43" s="23">
        <f>F43/E43%</f>
        <v>100</v>
      </c>
    </row>
    <row r="44" spans="1:7" s="71" customFormat="1" ht="27.75" customHeight="1">
      <c r="A44" s="76"/>
      <c r="B44" s="76" t="s">
        <v>222</v>
      </c>
      <c r="C44" s="76"/>
      <c r="D44" s="175" t="s">
        <v>223</v>
      </c>
      <c r="E44" s="77">
        <f>E45</f>
        <v>3000</v>
      </c>
      <c r="F44" s="77">
        <f>F45</f>
        <v>3000</v>
      </c>
      <c r="G44" s="23">
        <f>F44/E44%</f>
        <v>100</v>
      </c>
    </row>
    <row r="45" spans="1:7" s="13" customFormat="1" ht="69.75" customHeight="1">
      <c r="A45" s="14"/>
      <c r="B45" s="14"/>
      <c r="C45" s="14" t="s">
        <v>177</v>
      </c>
      <c r="D45" s="40" t="s">
        <v>167</v>
      </c>
      <c r="E45" s="7">
        <v>3000</v>
      </c>
      <c r="F45" s="7">
        <v>3000</v>
      </c>
      <c r="G45" s="24"/>
    </row>
    <row r="46" spans="1:7" s="13" customFormat="1" ht="57" customHeight="1">
      <c r="A46" s="25" t="s">
        <v>57</v>
      </c>
      <c r="B46" s="25"/>
      <c r="C46" s="25"/>
      <c r="D46" s="41" t="s">
        <v>164</v>
      </c>
      <c r="E46" s="18">
        <f>E47+E51</f>
        <v>28137798</v>
      </c>
      <c r="F46" s="18">
        <f>F47+F51</f>
        <v>12960552</v>
      </c>
      <c r="G46" s="23">
        <f>F46/E46%</f>
        <v>46.06100306783068</v>
      </c>
    </row>
    <row r="47" spans="1:7" ht="45" customHeight="1">
      <c r="A47" s="14"/>
      <c r="B47" s="14" t="s">
        <v>67</v>
      </c>
      <c r="C47" s="14"/>
      <c r="D47" s="40" t="s">
        <v>80</v>
      </c>
      <c r="E47" s="7">
        <f>E48+E49+E50</f>
        <v>3662359</v>
      </c>
      <c r="F47" s="7">
        <f>F48+F49+F50</f>
        <v>2127136</v>
      </c>
      <c r="G47" s="24"/>
    </row>
    <row r="48" spans="1:7" ht="21.75" customHeight="1">
      <c r="A48" s="14"/>
      <c r="B48" s="14"/>
      <c r="C48" s="14" t="s">
        <v>169</v>
      </c>
      <c r="D48" s="40" t="s">
        <v>170</v>
      </c>
      <c r="E48" s="7">
        <v>2900000</v>
      </c>
      <c r="F48" s="7">
        <v>1526122</v>
      </c>
      <c r="G48" s="24"/>
    </row>
    <row r="49" spans="1:7" ht="59.25" customHeight="1">
      <c r="A49" s="14"/>
      <c r="B49" s="14"/>
      <c r="C49" s="14" t="s">
        <v>228</v>
      </c>
      <c r="D49" s="40" t="s">
        <v>229</v>
      </c>
      <c r="E49" s="7">
        <v>762359</v>
      </c>
      <c r="F49" s="7">
        <v>597132</v>
      </c>
      <c r="G49" s="24"/>
    </row>
    <row r="50" spans="1:7" ht="31.5" customHeight="1">
      <c r="A50" s="14"/>
      <c r="B50" s="14"/>
      <c r="C50" s="84" t="s">
        <v>335</v>
      </c>
      <c r="D50" s="40" t="s">
        <v>175</v>
      </c>
      <c r="E50" s="7"/>
      <c r="F50" s="7">
        <v>3882</v>
      </c>
      <c r="G50" s="24"/>
    </row>
    <row r="51" spans="1:7" ht="41.25" customHeight="1">
      <c r="A51" s="14"/>
      <c r="B51" s="14" t="s">
        <v>81</v>
      </c>
      <c r="C51" s="14"/>
      <c r="D51" s="40" t="s">
        <v>165</v>
      </c>
      <c r="E51" s="7">
        <f>E52+E53</f>
        <v>24475439</v>
      </c>
      <c r="F51" s="7">
        <f>F52+F53</f>
        <v>10833416</v>
      </c>
      <c r="G51" s="24"/>
    </row>
    <row r="52" spans="1:7" ht="26.25" customHeight="1">
      <c r="A52" s="14"/>
      <c r="B52" s="14"/>
      <c r="C52" s="14" t="s">
        <v>171</v>
      </c>
      <c r="D52" s="40" t="s">
        <v>173</v>
      </c>
      <c r="E52" s="7">
        <v>22975439</v>
      </c>
      <c r="F52" s="7">
        <v>9842840</v>
      </c>
      <c r="G52" s="24"/>
    </row>
    <row r="53" spans="1:9" ht="23.25" customHeight="1">
      <c r="A53" s="14"/>
      <c r="B53" s="14"/>
      <c r="C53" s="14" t="s">
        <v>172</v>
      </c>
      <c r="D53" s="40" t="s">
        <v>174</v>
      </c>
      <c r="E53" s="7">
        <v>1500000</v>
      </c>
      <c r="F53" s="7">
        <v>990576</v>
      </c>
      <c r="G53" s="24"/>
      <c r="H53" s="49"/>
      <c r="I53" s="49"/>
    </row>
    <row r="54" spans="1:9" s="13" customFormat="1" ht="22.5" customHeight="1">
      <c r="A54" s="124" t="s">
        <v>58</v>
      </c>
      <c r="B54" s="124"/>
      <c r="C54" s="124"/>
      <c r="D54" s="126" t="s">
        <v>59</v>
      </c>
      <c r="E54" s="127">
        <f>E55+E57</f>
        <v>23810309</v>
      </c>
      <c r="F54" s="127">
        <f>F55+F57</f>
        <v>14065686</v>
      </c>
      <c r="G54" s="174">
        <f>F54/E54%</f>
        <v>59.073933059835554</v>
      </c>
      <c r="H54" s="220"/>
      <c r="I54" s="103"/>
    </row>
    <row r="55" spans="1:7" ht="45.75" customHeight="1">
      <c r="A55" s="14"/>
      <c r="B55" s="14" t="s">
        <v>60</v>
      </c>
      <c r="C55" s="14"/>
      <c r="D55" s="40" t="s">
        <v>61</v>
      </c>
      <c r="E55" s="7">
        <f>E56</f>
        <v>18724602</v>
      </c>
      <c r="F55" s="7">
        <f>F56</f>
        <v>11522832</v>
      </c>
      <c r="G55" s="24"/>
    </row>
    <row r="56" spans="1:7" ht="25.5" customHeight="1">
      <c r="A56" s="14"/>
      <c r="B56" s="14"/>
      <c r="C56" s="14" t="s">
        <v>230</v>
      </c>
      <c r="D56" s="40" t="s">
        <v>231</v>
      </c>
      <c r="E56" s="7">
        <v>18724602</v>
      </c>
      <c r="F56" s="7">
        <v>11522832</v>
      </c>
      <c r="G56" s="24"/>
    </row>
    <row r="57" spans="1:13" ht="32.25" customHeight="1">
      <c r="A57" s="14"/>
      <c r="B57" s="14" t="s">
        <v>125</v>
      </c>
      <c r="C57" s="14"/>
      <c r="D57" s="40" t="s">
        <v>126</v>
      </c>
      <c r="E57" s="7">
        <f>E58</f>
        <v>5085707</v>
      </c>
      <c r="F57" s="7">
        <f>F58</f>
        <v>2542854</v>
      </c>
      <c r="G57" s="24"/>
      <c r="M57" s="1" t="s">
        <v>232</v>
      </c>
    </row>
    <row r="58" spans="1:7" ht="32.25" customHeight="1">
      <c r="A58" s="14"/>
      <c r="B58" s="14"/>
      <c r="C58" s="14" t="s">
        <v>230</v>
      </c>
      <c r="D58" s="40" t="s">
        <v>231</v>
      </c>
      <c r="E58" s="7">
        <v>5085707</v>
      </c>
      <c r="F58" s="7">
        <v>2542854</v>
      </c>
      <c r="G58" s="24"/>
    </row>
    <row r="59" spans="1:7" s="13" customFormat="1" ht="30" customHeight="1">
      <c r="A59" s="25" t="s">
        <v>43</v>
      </c>
      <c r="B59" s="25"/>
      <c r="C59" s="25"/>
      <c r="D59" s="19" t="s">
        <v>44</v>
      </c>
      <c r="E59" s="127">
        <f>E60+E62+E64+E66+E68</f>
        <v>416478</v>
      </c>
      <c r="F59" s="127">
        <f>F60+F62+F64+F66+F68</f>
        <v>516500</v>
      </c>
      <c r="G59" s="23">
        <f>F59/E59%</f>
        <v>124.0161545147643</v>
      </c>
    </row>
    <row r="60" spans="1:7" ht="24.75" customHeight="1">
      <c r="A60" s="14"/>
      <c r="B60" s="14" t="s">
        <v>92</v>
      </c>
      <c r="C60" s="14"/>
      <c r="D60" s="5" t="s">
        <v>136</v>
      </c>
      <c r="E60" s="7">
        <f>E61</f>
        <v>0</v>
      </c>
      <c r="F60" s="7">
        <f>F61</f>
        <v>49</v>
      </c>
      <c r="G60" s="24"/>
    </row>
    <row r="61" spans="1:7" ht="24.75" customHeight="1">
      <c r="A61" s="14"/>
      <c r="B61" s="14"/>
      <c r="C61" s="14" t="s">
        <v>142</v>
      </c>
      <c r="D61" s="5" t="s">
        <v>175</v>
      </c>
      <c r="E61" s="7"/>
      <c r="F61" s="7">
        <v>49</v>
      </c>
      <c r="G61" s="24"/>
    </row>
    <row r="62" spans="1:7" ht="17.25" customHeight="1">
      <c r="A62" s="14"/>
      <c r="B62" s="14" t="s">
        <v>93</v>
      </c>
      <c r="C62" s="14"/>
      <c r="D62" s="5" t="s">
        <v>94</v>
      </c>
      <c r="E62" s="7">
        <f>E63</f>
        <v>0</v>
      </c>
      <c r="F62" s="7">
        <f>F63</f>
        <v>66</v>
      </c>
      <c r="G62" s="24"/>
    </row>
    <row r="63" spans="1:7" ht="17.25" customHeight="1">
      <c r="A63" s="14"/>
      <c r="B63" s="14"/>
      <c r="C63" s="14" t="s">
        <v>142</v>
      </c>
      <c r="D63" s="5" t="s">
        <v>175</v>
      </c>
      <c r="E63" s="7"/>
      <c r="F63" s="7">
        <v>66</v>
      </c>
      <c r="G63" s="24"/>
    </row>
    <row r="64" spans="1:7" ht="22.5" customHeight="1">
      <c r="A64" s="14"/>
      <c r="B64" s="14" t="s">
        <v>69</v>
      </c>
      <c r="C64" s="14"/>
      <c r="D64" s="5" t="s">
        <v>82</v>
      </c>
      <c r="E64" s="7">
        <f>E65</f>
        <v>0</v>
      </c>
      <c r="F64" s="7">
        <f>F65</f>
        <v>4773</v>
      </c>
      <c r="G64" s="24"/>
    </row>
    <row r="65" spans="1:7" ht="32.25" customHeight="1">
      <c r="A65" s="14"/>
      <c r="B65" s="14"/>
      <c r="C65" s="84" t="s">
        <v>233</v>
      </c>
      <c r="D65" s="5" t="s">
        <v>175</v>
      </c>
      <c r="E65" s="7"/>
      <c r="F65" s="7">
        <v>4773</v>
      </c>
      <c r="G65" s="24"/>
    </row>
    <row r="66" spans="1:7" ht="24" customHeight="1">
      <c r="A66" s="14"/>
      <c r="B66" s="14" t="s">
        <v>95</v>
      </c>
      <c r="C66" s="14"/>
      <c r="D66" s="5" t="s">
        <v>96</v>
      </c>
      <c r="E66" s="7">
        <f>E67</f>
        <v>0</v>
      </c>
      <c r="F66" s="7">
        <f>F67</f>
        <v>946</v>
      </c>
      <c r="G66" s="24"/>
    </row>
    <row r="67" spans="1:7" ht="27.75" customHeight="1">
      <c r="A67" s="14"/>
      <c r="B67" s="14"/>
      <c r="C67" s="84" t="s">
        <v>278</v>
      </c>
      <c r="D67" s="5" t="s">
        <v>175</v>
      </c>
      <c r="E67" s="7"/>
      <c r="F67" s="7">
        <v>946</v>
      </c>
      <c r="G67" s="24"/>
    </row>
    <row r="68" spans="1:7" ht="23.25" customHeight="1">
      <c r="A68" s="14"/>
      <c r="B68" s="14" t="s">
        <v>70</v>
      </c>
      <c r="C68" s="14"/>
      <c r="D68" s="5" t="s">
        <v>83</v>
      </c>
      <c r="E68" s="7">
        <f>E69+E70</f>
        <v>416478</v>
      </c>
      <c r="F68" s="7">
        <f>F69+F70</f>
        <v>510666</v>
      </c>
      <c r="G68" s="24"/>
    </row>
    <row r="69" spans="1:7" ht="76.5" customHeight="1">
      <c r="A69" s="14"/>
      <c r="B69" s="14"/>
      <c r="C69" s="84" t="s">
        <v>284</v>
      </c>
      <c r="D69" s="5" t="s">
        <v>175</v>
      </c>
      <c r="E69" s="7">
        <v>416478</v>
      </c>
      <c r="F69" s="7">
        <v>501931</v>
      </c>
      <c r="G69" s="24"/>
    </row>
    <row r="70" spans="1:7" ht="31.5" customHeight="1">
      <c r="A70" s="14"/>
      <c r="B70" s="14"/>
      <c r="C70" s="14" t="s">
        <v>195</v>
      </c>
      <c r="D70" s="40" t="s">
        <v>260</v>
      </c>
      <c r="E70" s="7"/>
      <c r="F70" s="7">
        <v>8735</v>
      </c>
      <c r="G70" s="24"/>
    </row>
    <row r="71" spans="1:7" s="13" customFormat="1" ht="22.5" customHeight="1">
      <c r="A71" s="25" t="s">
        <v>29</v>
      </c>
      <c r="B71" s="25"/>
      <c r="C71" s="25"/>
      <c r="D71" s="17" t="s">
        <v>30</v>
      </c>
      <c r="E71" s="18">
        <f>E72</f>
        <v>10390961</v>
      </c>
      <c r="F71" s="18">
        <f>F72</f>
        <v>5239668</v>
      </c>
      <c r="G71" s="23">
        <f>F71/E71%</f>
        <v>50.42524940667182</v>
      </c>
    </row>
    <row r="72" spans="1:7" ht="48" customHeight="1">
      <c r="A72" s="14"/>
      <c r="B72" s="14" t="s">
        <v>31</v>
      </c>
      <c r="C72" s="14"/>
      <c r="D72" s="40" t="s">
        <v>146</v>
      </c>
      <c r="E72" s="7">
        <f>E73</f>
        <v>10390961</v>
      </c>
      <c r="F72" s="7">
        <f>F73</f>
        <v>5239668</v>
      </c>
      <c r="G72" s="24"/>
    </row>
    <row r="73" spans="1:7" ht="70.5" customHeight="1">
      <c r="A73" s="14"/>
      <c r="B73" s="14"/>
      <c r="C73" s="84" t="s">
        <v>177</v>
      </c>
      <c r="D73" s="40" t="s">
        <v>167</v>
      </c>
      <c r="E73" s="7">
        <v>10390961</v>
      </c>
      <c r="F73" s="7">
        <v>5239668</v>
      </c>
      <c r="G73" s="24"/>
    </row>
    <row r="74" spans="1:7" s="13" customFormat="1" ht="21" customHeight="1">
      <c r="A74" s="25" t="s">
        <v>121</v>
      </c>
      <c r="B74" s="25"/>
      <c r="C74" s="25"/>
      <c r="D74" s="17" t="s">
        <v>122</v>
      </c>
      <c r="E74" s="18">
        <f>E75+E78+E80+E83</f>
        <v>672062</v>
      </c>
      <c r="F74" s="18">
        <f>F75+F78+F80+F83</f>
        <v>377107</v>
      </c>
      <c r="G74" s="23">
        <f>F74/E74%</f>
        <v>56.11193610113353</v>
      </c>
    </row>
    <row r="75" spans="1:7" ht="32.25" customHeight="1">
      <c r="A75" s="14"/>
      <c r="B75" s="14" t="s">
        <v>123</v>
      </c>
      <c r="C75" s="14"/>
      <c r="D75" s="5" t="s">
        <v>47</v>
      </c>
      <c r="E75" s="7">
        <f>E76+E77</f>
        <v>250000</v>
      </c>
      <c r="F75" s="7">
        <f>F76+F77</f>
        <v>39816</v>
      </c>
      <c r="G75" s="24"/>
    </row>
    <row r="76" spans="1:7" ht="34.5" customHeight="1">
      <c r="A76" s="14"/>
      <c r="B76" s="14"/>
      <c r="C76" s="84" t="s">
        <v>336</v>
      </c>
      <c r="D76" s="5" t="s">
        <v>175</v>
      </c>
      <c r="E76" s="7"/>
      <c r="F76" s="7">
        <v>765</v>
      </c>
      <c r="G76" s="24"/>
    </row>
    <row r="77" spans="1:7" ht="59.25" customHeight="1">
      <c r="A77" s="14"/>
      <c r="B77" s="14"/>
      <c r="C77" s="84" t="s">
        <v>179</v>
      </c>
      <c r="D77" s="40" t="s">
        <v>180</v>
      </c>
      <c r="E77" s="7">
        <v>250000</v>
      </c>
      <c r="F77" s="7">
        <v>39051</v>
      </c>
      <c r="G77" s="24"/>
    </row>
    <row r="78" spans="1:7" ht="20.25" customHeight="1" hidden="1">
      <c r="A78" s="14"/>
      <c r="B78" s="14" t="s">
        <v>124</v>
      </c>
      <c r="C78" s="14"/>
      <c r="D78" s="5" t="s">
        <v>48</v>
      </c>
      <c r="E78" s="7"/>
      <c r="F78" s="7"/>
      <c r="G78" s="24"/>
    </row>
    <row r="79" spans="1:7" ht="43.5" customHeight="1" hidden="1">
      <c r="A79" s="14"/>
      <c r="B79" s="14"/>
      <c r="C79" s="84"/>
      <c r="D79" s="40"/>
      <c r="E79" s="7"/>
      <c r="F79" s="7"/>
      <c r="G79" s="24"/>
    </row>
    <row r="80" spans="1:7" ht="18.75" customHeight="1">
      <c r="A80" s="14"/>
      <c r="B80" s="14" t="s">
        <v>135</v>
      </c>
      <c r="C80" s="14"/>
      <c r="D80" s="5" t="s">
        <v>49</v>
      </c>
      <c r="E80" s="7">
        <f>E81+E82</f>
        <v>250000</v>
      </c>
      <c r="F80" s="7">
        <f>F81+F82</f>
        <v>164869</v>
      </c>
      <c r="G80" s="24"/>
    </row>
    <row r="81" spans="1:7" ht="29.25" customHeight="1">
      <c r="A81" s="14"/>
      <c r="B81" s="14"/>
      <c r="C81" s="84" t="s">
        <v>336</v>
      </c>
      <c r="D81" s="5" t="s">
        <v>175</v>
      </c>
      <c r="E81" s="7"/>
      <c r="F81" s="7">
        <v>1563</v>
      </c>
      <c r="G81" s="24"/>
    </row>
    <row r="82" spans="1:7" ht="65.25" customHeight="1">
      <c r="A82" s="14"/>
      <c r="B82" s="14"/>
      <c r="C82" s="84" t="s">
        <v>179</v>
      </c>
      <c r="D82" s="40" t="s">
        <v>180</v>
      </c>
      <c r="E82" s="7">
        <v>250000</v>
      </c>
      <c r="F82" s="7">
        <v>163306</v>
      </c>
      <c r="G82" s="24"/>
    </row>
    <row r="83" spans="1:7" ht="28.5" customHeight="1">
      <c r="A83" s="14"/>
      <c r="B83" s="14" t="s">
        <v>127</v>
      </c>
      <c r="C83" s="14"/>
      <c r="D83" s="5" t="s">
        <v>36</v>
      </c>
      <c r="E83" s="7">
        <f>E84+E85+E86</f>
        <v>172062</v>
      </c>
      <c r="F83" s="7">
        <f>F84+F85+F86</f>
        <v>172422</v>
      </c>
      <c r="G83" s="24"/>
    </row>
    <row r="84" spans="1:7" ht="27.75" customHeight="1">
      <c r="A84" s="26"/>
      <c r="B84" s="26"/>
      <c r="C84" s="86" t="s">
        <v>142</v>
      </c>
      <c r="D84" s="28" t="s">
        <v>175</v>
      </c>
      <c r="E84" s="29"/>
      <c r="F84" s="29">
        <v>360</v>
      </c>
      <c r="G84" s="30"/>
    </row>
    <row r="85" spans="1:7" ht="93" customHeight="1">
      <c r="A85" s="26"/>
      <c r="B85" s="26"/>
      <c r="C85" s="86" t="s">
        <v>285</v>
      </c>
      <c r="D85" s="79" t="s">
        <v>283</v>
      </c>
      <c r="E85" s="29">
        <v>163411</v>
      </c>
      <c r="F85" s="29">
        <v>163411</v>
      </c>
      <c r="G85" s="30"/>
    </row>
    <row r="86" spans="1:7" ht="87" customHeight="1">
      <c r="A86" s="26"/>
      <c r="B86" s="26"/>
      <c r="C86" s="86" t="s">
        <v>261</v>
      </c>
      <c r="D86" s="79" t="s">
        <v>283</v>
      </c>
      <c r="E86" s="29">
        <v>8651</v>
      </c>
      <c r="F86" s="29">
        <v>8651</v>
      </c>
      <c r="G86" s="30"/>
    </row>
    <row r="87" spans="1:7" s="13" customFormat="1" ht="31.5">
      <c r="A87" s="25" t="s">
        <v>50</v>
      </c>
      <c r="B87" s="25"/>
      <c r="C87" s="25"/>
      <c r="D87" s="19" t="s">
        <v>51</v>
      </c>
      <c r="E87" s="18">
        <f>E88+E90+E92+E94</f>
        <v>1900</v>
      </c>
      <c r="F87" s="18">
        <f>F88+F90+F92+F94</f>
        <v>76238</v>
      </c>
      <c r="G87" s="23">
        <f>F87/E87%</f>
        <v>4012.5263157894738</v>
      </c>
    </row>
    <row r="88" spans="1:7" ht="28.5" customHeight="1">
      <c r="A88" s="14"/>
      <c r="B88" s="14" t="s">
        <v>72</v>
      </c>
      <c r="C88" s="14"/>
      <c r="D88" s="40" t="s">
        <v>84</v>
      </c>
      <c r="E88" s="7">
        <f>E89</f>
        <v>0</v>
      </c>
      <c r="F88" s="7">
        <f>F89</f>
        <v>45088</v>
      </c>
      <c r="G88" s="24"/>
    </row>
    <row r="89" spans="1:7" ht="28.5" customHeight="1">
      <c r="A89" s="26"/>
      <c r="B89" s="26"/>
      <c r="C89" s="86" t="s">
        <v>262</v>
      </c>
      <c r="D89" s="45" t="s">
        <v>175</v>
      </c>
      <c r="E89" s="29"/>
      <c r="F89" s="29">
        <v>45088</v>
      </c>
      <c r="G89" s="30"/>
    </row>
    <row r="90" spans="1:7" ht="43.5" customHeight="1">
      <c r="A90" s="14"/>
      <c r="B90" s="14" t="s">
        <v>74</v>
      </c>
      <c r="C90" s="14"/>
      <c r="D90" s="40" t="s">
        <v>85</v>
      </c>
      <c r="E90" s="7">
        <f>E91</f>
        <v>1900</v>
      </c>
      <c r="F90" s="7">
        <f>F91</f>
        <v>16845</v>
      </c>
      <c r="G90" s="24"/>
    </row>
    <row r="91" spans="1:7" ht="46.5" customHeight="1">
      <c r="A91" s="14"/>
      <c r="B91" s="14"/>
      <c r="C91" s="84" t="s">
        <v>337</v>
      </c>
      <c r="D91" s="40" t="s">
        <v>175</v>
      </c>
      <c r="E91" s="7">
        <v>1900</v>
      </c>
      <c r="F91" s="7">
        <v>16845</v>
      </c>
      <c r="G91" s="24"/>
    </row>
    <row r="92" spans="1:7" ht="22.5" customHeight="1">
      <c r="A92" s="26"/>
      <c r="B92" s="14" t="s">
        <v>99</v>
      </c>
      <c r="C92" s="14"/>
      <c r="D92" s="40" t="s">
        <v>100</v>
      </c>
      <c r="E92" s="7">
        <f>E93</f>
        <v>0</v>
      </c>
      <c r="F92" s="7">
        <f>F93</f>
        <v>5762</v>
      </c>
      <c r="G92" s="24"/>
    </row>
    <row r="93" spans="1:7" ht="27.75" customHeight="1">
      <c r="A93" s="26"/>
      <c r="B93" s="14"/>
      <c r="C93" s="84" t="s">
        <v>338</v>
      </c>
      <c r="D93" s="40" t="s">
        <v>175</v>
      </c>
      <c r="E93" s="7"/>
      <c r="F93" s="7">
        <v>5762</v>
      </c>
      <c r="G93" s="24"/>
    </row>
    <row r="94" spans="1:7" ht="22.5" customHeight="1">
      <c r="A94" s="67"/>
      <c r="B94" s="14" t="s">
        <v>128</v>
      </c>
      <c r="C94" s="14"/>
      <c r="D94" s="87" t="s">
        <v>134</v>
      </c>
      <c r="E94" s="7">
        <f>E95</f>
        <v>0</v>
      </c>
      <c r="F94" s="7">
        <f>F95</f>
        <v>8543</v>
      </c>
      <c r="G94" s="24"/>
    </row>
    <row r="95" spans="1:7" ht="30">
      <c r="A95" s="14"/>
      <c r="B95" s="14"/>
      <c r="C95" s="84" t="s">
        <v>262</v>
      </c>
      <c r="D95" s="40" t="s">
        <v>175</v>
      </c>
      <c r="E95" s="7"/>
      <c r="F95" s="7">
        <v>8543</v>
      </c>
      <c r="G95" s="24"/>
    </row>
    <row r="96" spans="1:7" ht="31.5">
      <c r="A96" s="97" t="s">
        <v>279</v>
      </c>
      <c r="B96" s="97"/>
      <c r="C96" s="267"/>
      <c r="D96" s="100" t="s">
        <v>286</v>
      </c>
      <c r="E96" s="99">
        <f>E97</f>
        <v>500000</v>
      </c>
      <c r="F96" s="99">
        <f>F97</f>
        <v>305864</v>
      </c>
      <c r="G96" s="23">
        <f>F96/E96%</f>
        <v>61.1728</v>
      </c>
    </row>
    <row r="97" spans="1:7" ht="47.25" customHeight="1">
      <c r="A97" s="14"/>
      <c r="B97" s="14" t="s">
        <v>280</v>
      </c>
      <c r="C97" s="84" t="s">
        <v>335</v>
      </c>
      <c r="D97" s="40" t="s">
        <v>175</v>
      </c>
      <c r="E97" s="7">
        <v>500000</v>
      </c>
      <c r="F97" s="7">
        <v>305864</v>
      </c>
      <c r="G97" s="23"/>
    </row>
    <row r="98" spans="1:7" ht="35.25" customHeight="1">
      <c r="A98" s="97" t="s">
        <v>108</v>
      </c>
      <c r="B98" s="97"/>
      <c r="C98" s="267"/>
      <c r="D98" s="100" t="s">
        <v>109</v>
      </c>
      <c r="E98" s="99">
        <f>E99</f>
        <v>1153570</v>
      </c>
      <c r="F98" s="99">
        <f>F99</f>
        <v>716202</v>
      </c>
      <c r="G98" s="110">
        <f>F98/E98%</f>
        <v>62.08569917733644</v>
      </c>
    </row>
    <row r="99" spans="1:7" ht="96" customHeight="1">
      <c r="A99" s="14"/>
      <c r="B99" s="14" t="s">
        <v>189</v>
      </c>
      <c r="C99" s="84" t="s">
        <v>282</v>
      </c>
      <c r="D99" s="79" t="s">
        <v>283</v>
      </c>
      <c r="E99" s="7">
        <v>1153570</v>
      </c>
      <c r="F99" s="7">
        <v>716202</v>
      </c>
      <c r="G99" s="23"/>
    </row>
    <row r="100" spans="1:7" s="13" customFormat="1" ht="26.25" customHeight="1" thickBot="1">
      <c r="A100" s="329" t="s">
        <v>39</v>
      </c>
      <c r="B100" s="330"/>
      <c r="C100" s="330"/>
      <c r="D100" s="331"/>
      <c r="E100" s="69">
        <f>E4+E7+E10+E15+E20+E31+E40+E54+E59+E71+E74+E87+E43+E46+E96+E98</f>
        <v>103116777</v>
      </c>
      <c r="F100" s="69">
        <f>F4+F7+F10+F15+F20+F31+F40+F54+F59+F71+F74+F87+F43+F46+F96+F98</f>
        <v>41492608</v>
      </c>
      <c r="G100" s="70">
        <f>F100/E100%</f>
        <v>40.238464784445306</v>
      </c>
    </row>
    <row r="101" spans="1:7" ht="15">
      <c r="A101" s="31"/>
      <c r="B101" s="31"/>
      <c r="C101" s="31"/>
      <c r="D101" s="33"/>
      <c r="E101" s="34"/>
      <c r="F101" s="34"/>
      <c r="G101" s="35"/>
    </row>
  </sheetData>
  <sheetProtection/>
  <mergeCells count="3">
    <mergeCell ref="F1:G1"/>
    <mergeCell ref="A2:G2"/>
    <mergeCell ref="A100:D100"/>
  </mergeCells>
  <printOptions/>
  <pageMargins left="0.75" right="0.75" top="1" bottom="1" header="0.5" footer="0.5"/>
  <pageSetup fitToHeight="6" fitToWidth="1" horizontalDpi="600" verticalDpi="600" orientation="portrait" paperSize="9" scale="79" r:id="rId1"/>
  <headerFooter alignWithMargins="0">
    <oddFooter>&amp;CStrona &amp;P</oddFooter>
  </headerFooter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Domagała</dc:creator>
  <cp:keywords/>
  <dc:description/>
  <cp:lastModifiedBy>MD</cp:lastModifiedBy>
  <cp:lastPrinted>2011-08-30T11:54:47Z</cp:lastPrinted>
  <dcterms:created xsi:type="dcterms:W3CDTF">2003-08-04T12:32:57Z</dcterms:created>
  <dcterms:modified xsi:type="dcterms:W3CDTF">2011-08-30T12:12:06Z</dcterms:modified>
  <cp:category/>
  <cp:version/>
  <cp:contentType/>
  <cp:contentStatus/>
</cp:coreProperties>
</file>