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01" firstSheet="13" activeTab="20"/>
  </bookViews>
  <sheets>
    <sheet name="Zał.nr 1" sheetId="1" r:id="rId1"/>
    <sheet name="Zał.nr2." sheetId="2" r:id="rId2"/>
    <sheet name="Zał.nr 3." sheetId="3" r:id="rId3"/>
    <sheet name="zał.nr4." sheetId="4" r:id="rId4"/>
    <sheet name="zał nr 5." sheetId="5" r:id="rId5"/>
    <sheet name="zał. nr6." sheetId="6" r:id="rId6"/>
    <sheet name="zał.7.F." sheetId="7" r:id="rId7"/>
    <sheet name="zał.nr8." sheetId="8" r:id="rId8"/>
    <sheet name="zał. nr 9. " sheetId="9" r:id="rId9"/>
    <sheet name="zał.nr 10" sheetId="10" r:id="rId10"/>
    <sheet name="zał.nr 11." sheetId="11" r:id="rId11"/>
    <sheet name=" zał.nr 12" sheetId="12" r:id="rId12"/>
    <sheet name="zał.nr13" sheetId="13" r:id="rId13"/>
    <sheet name="zał. nr 14" sheetId="14" r:id="rId14"/>
    <sheet name="zał. 15" sheetId="15" r:id="rId15"/>
    <sheet name="zał.nr 16" sheetId="16" r:id="rId16"/>
    <sheet name="zał. nr17 " sheetId="17" r:id="rId17"/>
    <sheet name="zał.nr18" sheetId="18" r:id="rId18"/>
    <sheet name="zał nr 19" sheetId="19" r:id="rId19"/>
    <sheet name="zał.nr 20" sheetId="20" r:id="rId20"/>
    <sheet name="zał. nr 21" sheetId="21" r:id="rId21"/>
  </sheets>
  <definedNames>
    <definedName name="_xlnm.Print_Area" localSheetId="14">'zał. 15'!$A$1:$G$54</definedName>
    <definedName name="_xlnm.Print_Area" localSheetId="13">'zał. nr 14'!$A$1:$G$43</definedName>
    <definedName name="_xlnm.Print_Area" localSheetId="20">'zał. nr 21'!$A$1:$H$296</definedName>
    <definedName name="_xlnm.Print_Area" localSheetId="8">'zał. nr 9. '!$A$1:$G$34</definedName>
    <definedName name="_xlnm.Print_Area" localSheetId="0">'Zał.nr 1'!$A$1:$G$27</definedName>
    <definedName name="_xlnm.Print_Area" localSheetId="10">'zał.nr 11.'!$A$1:$G$147</definedName>
    <definedName name="_xlnm.Print_Area" localSheetId="2">'Zał.nr 3.'!$A$1:$G$25</definedName>
    <definedName name="_xlnm.Print_Area" localSheetId="12">'zał.nr13'!$A$1:$G$110</definedName>
  </definedNames>
  <calcPr fullCalcOnLoad="1"/>
</workbook>
</file>

<file path=xl/sharedStrings.xml><?xml version="1.0" encoding="utf-8"?>
<sst xmlns="http://schemas.openxmlformats.org/spreadsheetml/2006/main" count="1725" uniqueCount="515">
  <si>
    <t>Załącznik nr 1</t>
  </si>
  <si>
    <t xml:space="preserve">Dz. </t>
  </si>
  <si>
    <t>Rozdz.</t>
  </si>
  <si>
    <t>§</t>
  </si>
  <si>
    <t>Nazwa</t>
  </si>
  <si>
    <t>Plan</t>
  </si>
  <si>
    <t>Wykonanie</t>
  </si>
  <si>
    <t>%</t>
  </si>
  <si>
    <t>010</t>
  </si>
  <si>
    <t>01005</t>
  </si>
  <si>
    <t>Rolnictwo i łowiectwo</t>
  </si>
  <si>
    <t>700</t>
  </si>
  <si>
    <t>70005</t>
  </si>
  <si>
    <t>Gospodarka mieszkaniowa</t>
  </si>
  <si>
    <t>Gospodarka gruntami i nieruchomościami</t>
  </si>
  <si>
    <t>710</t>
  </si>
  <si>
    <t>Działalność usługowa</t>
  </si>
  <si>
    <t>71013</t>
  </si>
  <si>
    <t>Prace geodezyjno-kartograficzne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</si>
  <si>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</si>
  <si>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</si>
  <si>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</si>
  <si>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</si>
  <si>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</si>
  <si>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</si>
  <si>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</si>
  <si>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wojeódzkie</t>
  </si>
  <si>
    <t>75045</t>
  </si>
  <si>
    <t>Komisje poborowe</t>
  </si>
  <si>
    <t>851</t>
  </si>
  <si>
    <t>Ochrona zdrowia</t>
  </si>
  <si>
    <t>85156</t>
  </si>
  <si>
    <t>Skłkładki na ubezp.zdrowotne oraz świadcz.dla osób nieobjętych obowiązkiem ubezp.zdrowotnego</t>
  </si>
  <si>
    <t>853</t>
  </si>
  <si>
    <t>Opieka społeczna</t>
  </si>
  <si>
    <t>85318</t>
  </si>
  <si>
    <t>Powiatowe centra pomocy rodzinie</t>
  </si>
  <si>
    <t>85333</t>
  </si>
  <si>
    <t>Powiatowe urzędy pracy</t>
  </si>
  <si>
    <t>Razem:</t>
  </si>
  <si>
    <t>020</t>
  </si>
  <si>
    <t>02002</t>
  </si>
  <si>
    <t>Nadzór nad gospodarką leśną</t>
  </si>
  <si>
    <t>801</t>
  </si>
  <si>
    <t>Oświata i wychowanie</t>
  </si>
  <si>
    <t>80195</t>
  </si>
  <si>
    <t>Pozostała działalność</t>
  </si>
  <si>
    <t>Placówki opiekuńczo - wychowawcze</t>
  </si>
  <si>
    <t>Rodziny zastępcze</t>
  </si>
  <si>
    <t>854</t>
  </si>
  <si>
    <t>Edukacyjna opieka wychowawcza</t>
  </si>
  <si>
    <t>85415</t>
  </si>
  <si>
    <t>Pomoc materialna dla uczniów</t>
  </si>
  <si>
    <t>85495</t>
  </si>
  <si>
    <t>Załącznik nr 2</t>
  </si>
  <si>
    <t>Załącznik nr 3</t>
  </si>
  <si>
    <t>756</t>
  </si>
  <si>
    <t>758</t>
  </si>
  <si>
    <t>Różne rozliczenia</t>
  </si>
  <si>
    <t>75801</t>
  </si>
  <si>
    <t>Część oświatowa subwencji ogólnej dla jednostek samorządu terytorialnego</t>
  </si>
  <si>
    <t>75803</t>
  </si>
  <si>
    <t>Załącznik nr 4</t>
  </si>
  <si>
    <t>600</t>
  </si>
  <si>
    <t>60014</t>
  </si>
  <si>
    <t>Transport i łączność                                     - Drogi publiczne powiatowe</t>
  </si>
  <si>
    <t>75020</t>
  </si>
  <si>
    <t>75618</t>
  </si>
  <si>
    <t>Dochody od osób prawnych, od osób fizycznych i od innych jednostek nie posiadających osobowości prawnej                                            - Wpływy z innych opłat stanowiących dochody jednostek samorządu terytorialnego na podstawie ustaw</t>
  </si>
  <si>
    <t>80120</t>
  </si>
  <si>
    <t>80130</t>
  </si>
  <si>
    <t>Oświata i wychowanie                                 -    Szkoły zawodowe</t>
  </si>
  <si>
    <t>85403</t>
  </si>
  <si>
    <t>Edukacyjna opieka wychowawcza                                       -  Specjalne ośrodki szkolno-wychowawcze</t>
  </si>
  <si>
    <t>85406</t>
  </si>
  <si>
    <t>Załącznik nr 5</t>
  </si>
  <si>
    <t>Leśnictwo</t>
  </si>
  <si>
    <t>Transport i łączność</t>
  </si>
  <si>
    <t>Drogi publiczne powiatowe</t>
  </si>
  <si>
    <t>Starostwa powiatowe</t>
  </si>
  <si>
    <t>Wpływy z innych opłat stanowiących dochód jednostek samorządu terytorialnego na podstawie ustaw</t>
  </si>
  <si>
    <t>75622</t>
  </si>
  <si>
    <t>Licea ogólnokształcące</t>
  </si>
  <si>
    <t>Szkoły zawodowe</t>
  </si>
  <si>
    <t>Specjalne ośrodki szkolno - wychowawcze</t>
  </si>
  <si>
    <t>Poradnie psychologiczno pedagogiczne, w tym poradnie specjalistyczne</t>
  </si>
  <si>
    <t>Załącznik nr 6</t>
  </si>
  <si>
    <t>Urzędy wojewódzkie</t>
  </si>
  <si>
    <t>75019</t>
  </si>
  <si>
    <t>Rady powiatów</t>
  </si>
  <si>
    <t>75095</t>
  </si>
  <si>
    <t>80102</t>
  </si>
  <si>
    <t>80111</t>
  </si>
  <si>
    <t>Gimnazja specjalne</t>
  </si>
  <si>
    <t>80123</t>
  </si>
  <si>
    <t>Licea profilowane</t>
  </si>
  <si>
    <t>80134</t>
  </si>
  <si>
    <t>Szkoły zawodowe specjalne</t>
  </si>
  <si>
    <t>85410</t>
  </si>
  <si>
    <t>Internaty i bursy szkolne</t>
  </si>
  <si>
    <t>757</t>
  </si>
  <si>
    <t>75702</t>
  </si>
  <si>
    <t>Obsługa papierów wartościowych, kredytów i pożyczek jednostek samorządu terytorialnego</t>
  </si>
  <si>
    <t>75818</t>
  </si>
  <si>
    <t>Rezerwy ogólne i celowe</t>
  </si>
  <si>
    <t>Internaty i bursy</t>
  </si>
  <si>
    <t>921</t>
  </si>
  <si>
    <t>926</t>
  </si>
  <si>
    <t>Kultura fizyczna i sport</t>
  </si>
  <si>
    <t>L.p.</t>
  </si>
  <si>
    <t xml:space="preserve">§ </t>
  </si>
  <si>
    <t>Wyszczególnienie</t>
  </si>
  <si>
    <t>Przychody</t>
  </si>
  <si>
    <t>1.</t>
  </si>
  <si>
    <t>Przychody ogółem</t>
  </si>
  <si>
    <t>Wpływy z usług</t>
  </si>
  <si>
    <t>Pozostałe odsetki</t>
  </si>
  <si>
    <t>2.</t>
  </si>
  <si>
    <t>Wydatki ogółem</t>
  </si>
  <si>
    <t>Wydatki</t>
  </si>
  <si>
    <t>2960</t>
  </si>
  <si>
    <t>Przelewy redystrybucyjne</t>
  </si>
  <si>
    <t>4210</t>
  </si>
  <si>
    <t>4270</t>
  </si>
  <si>
    <t>Zakup usług remontowych</t>
  </si>
  <si>
    <t>4300</t>
  </si>
  <si>
    <t>Zakup usług pozostałych</t>
  </si>
  <si>
    <t>6120</t>
  </si>
  <si>
    <t>Załącznik nr 11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</si>
  <si>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</si>
  <si>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</si>
  <si>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</si>
  <si>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</si>
  <si>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</si>
  <si>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</si>
  <si>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852</t>
  </si>
  <si>
    <t>Pomoc społeczna</t>
  </si>
  <si>
    <t>85201</t>
  </si>
  <si>
    <t>75832</t>
  </si>
  <si>
    <t>Część równoważąca subwencji ogólnej dla powiatów</t>
  </si>
  <si>
    <t>85218</t>
  </si>
  <si>
    <t>85420</t>
  </si>
  <si>
    <t>Edukacyjna opieka wychowawcza                                    - Młodzieżowe ośrodki wychowawcze</t>
  </si>
  <si>
    <t xml:space="preserve">Administracja publiczna                 -  Starostwa powiatowe </t>
  </si>
  <si>
    <t>Gospodarka mieszkaniowa                    - Gospodarka gruntami i nieruchomościami</t>
  </si>
  <si>
    <t>02001</t>
  </si>
  <si>
    <t>Gospodarka leśna</t>
  </si>
  <si>
    <t xml:space="preserve">Część wyrównawcza subwencji ogólnej dla powiatów </t>
  </si>
  <si>
    <t>Młodzieżowe ośrodki wychowawcze</t>
  </si>
  <si>
    <t>85204</t>
  </si>
  <si>
    <t>Szkoły podstawowe specjalne</t>
  </si>
  <si>
    <t>92105</t>
  </si>
  <si>
    <t>Pozostałe zadania w zakresie kultury</t>
  </si>
  <si>
    <t>92605</t>
  </si>
  <si>
    <t>Zadania w zakresie kultury fizycznej i sportu</t>
  </si>
  <si>
    <t>75495</t>
  </si>
  <si>
    <t>0690</t>
  </si>
  <si>
    <t>0920</t>
  </si>
  <si>
    <t>Wydatki na zakupy inwestycyjne funduszy celowych</t>
  </si>
  <si>
    <t>80197</t>
  </si>
  <si>
    <t>Ogółem:</t>
  </si>
  <si>
    <t>Pomoc społeczna                                          -  Placówki opiekuńczo - wychowawcze</t>
  </si>
  <si>
    <t>Pomoc społeczna                                          -  Powiatowe centra pomocy rodzinie</t>
  </si>
  <si>
    <t>Składki na ubezp.zdrowotne oraz świadcz.dla osób nieobjętych obowiązkiem ubezp.zdrowotnego</t>
  </si>
  <si>
    <t>Oświata i wychowanie                                     -  Licea ogólnokształcące</t>
  </si>
  <si>
    <t>Prace geodezyjno-urządzeniowe na potrzeby rolnictwa</t>
  </si>
  <si>
    <t>71012</t>
  </si>
  <si>
    <t>Działalność usługowa                       -Ośrodki dokumentacji geodezyjnej i kartograficznej</t>
  </si>
  <si>
    <t>Oświata i wychowanie                              -Szkoły podstawowe specjalne</t>
  </si>
  <si>
    <t>Oświata i wychowanie                           -Gimnazja specjalne</t>
  </si>
  <si>
    <t>Oświata i wychowanie                  -Licea profilowane</t>
  </si>
  <si>
    <t>Oświata i wychowanie                    -Gospodarstwa pomocnicze</t>
  </si>
  <si>
    <t>Pomoc społeczna                         -Rodziny zastępcze</t>
  </si>
  <si>
    <t>Edukacyjna opieka wychowawcza                                          - Internaty i bursy szkolne</t>
  </si>
  <si>
    <t>Ośrodki dokumentacji geodezyjnej i kartograficznej</t>
  </si>
  <si>
    <t>0830</t>
  </si>
  <si>
    <t>4170</t>
  </si>
  <si>
    <t>4260</t>
  </si>
  <si>
    <t>Zakup energii</t>
  </si>
  <si>
    <t>4350</t>
  </si>
  <si>
    <t>6110</t>
  </si>
  <si>
    <t>Wydatki inwestycyjne funduszy celowych</t>
  </si>
  <si>
    <t>Wynagrodzenia bezosobowe</t>
  </si>
  <si>
    <t>Zakup materiałów i wyposażenia</t>
  </si>
  <si>
    <t>Załącznik nr 12</t>
  </si>
  <si>
    <t>85220</t>
  </si>
  <si>
    <t>Jednostki specjalistycznego poradnictwa, mieszkania chronione i ośrodki interwencji kryzysowej</t>
  </si>
  <si>
    <t>4430</t>
  </si>
  <si>
    <t>Różne opłaty i składki</t>
  </si>
  <si>
    <t>Załącznik nr 13</t>
  </si>
  <si>
    <t>Załącznik nr 14</t>
  </si>
  <si>
    <t>Pozostałe zadania w zakresie polityki społecznej</t>
  </si>
  <si>
    <t>85334</t>
  </si>
  <si>
    <t>Pomoc dla repatriantów</t>
  </si>
  <si>
    <t>Dochody od osób prawnych, od osób fizycznych i od innych jednostek nieposiadających osobowości prawnej</t>
  </si>
  <si>
    <t>Udziały powiatów w podatkach stanowiących dochód budżetu państwa</t>
  </si>
  <si>
    <t>Gospodarstwa pomocnicze</t>
  </si>
  <si>
    <t>jednostki specjalistycznego poradnictwa, mieszkania chronione i ośrodki interwencji kryzysowej</t>
  </si>
  <si>
    <t>2310</t>
  </si>
  <si>
    <t>6298</t>
  </si>
  <si>
    <t>6439</t>
  </si>
  <si>
    <t>Dotacje celowe otrzymane z gminy na zadania bieżące realizowane na podstawie porozumień (umów) między jednostkami samorządu terytorialnego</t>
  </si>
  <si>
    <t>Dotacje celowe otrzymane z budżetu państwa na realizacje inwestycji i zakupów inwestycyjnych własnych powiatu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</si>
  <si>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</si>
  <si>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</si>
  <si>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0420</t>
  </si>
  <si>
    <t>Wpływy z opłaty komunikacyjnej</t>
  </si>
  <si>
    <t>0010</t>
  </si>
  <si>
    <t>0020</t>
  </si>
  <si>
    <t>Podatek od osób fizycznych</t>
  </si>
  <si>
    <t>Podatek od osób prawnych</t>
  </si>
  <si>
    <t>Pozostałe dochody</t>
  </si>
  <si>
    <t>2110</t>
  </si>
  <si>
    <t>2130</t>
  </si>
  <si>
    <t>Dotacje celowe otrzymane z budżetu państwa na realizację zadań własnych powiatu</t>
  </si>
  <si>
    <t>2320</t>
  </si>
  <si>
    <t>Dotacje celowe otrzymane z powiatu na zadania bieżące realizowane na podstawie porozumień (umów) między jednostkami samorządu terytorialnego</t>
  </si>
  <si>
    <t>0750 -  0920</t>
  </si>
  <si>
    <t>2888</t>
  </si>
  <si>
    <t>2889</t>
  </si>
  <si>
    <t>Dotacje celowe otrzymane przez jednostkę samorządu terytorialnego od innej jednostki samorządu terytorialnego będącej instytucją wdrażającą na zadania bieżące realizowane na podstawie porozumień (umów)</t>
  </si>
  <si>
    <t>0680 -  0970</t>
  </si>
  <si>
    <t>Środki otrzymane od pozostałych jednostek zaliczanych do sektora finansów publicznych na realizację zadań bieżących jednostek zaliczanych do sektora finansów publicznych</t>
  </si>
  <si>
    <t>Środki na dofinansowanie własnych inwestycji gmin (związków gmin), powiatów (związków powiatów), samorządów województw, pozyskane z innych źródeł</t>
  </si>
  <si>
    <t>80121</t>
  </si>
  <si>
    <t>Licea ogólnokształcące specjalne</t>
  </si>
  <si>
    <t>80146</t>
  </si>
  <si>
    <t>Dokształcanie i doskonalenie nauczycieli</t>
  </si>
  <si>
    <t>85446</t>
  </si>
  <si>
    <t>85311</t>
  </si>
  <si>
    <t>Rehabilitacja zawodowa i społeczna osób niepełnosprawnych</t>
  </si>
  <si>
    <t>92601</t>
  </si>
  <si>
    <t>Obiekty sportowe</t>
  </si>
  <si>
    <t>Obsługa długu publicznego</t>
  </si>
  <si>
    <t xml:space="preserve">Pozostałe zadania                                       w zakresie polityki społecznej </t>
  </si>
  <si>
    <t>Kultura i ochrona dziedzictwa narodowego</t>
  </si>
  <si>
    <t>Załącznik nr 15</t>
  </si>
  <si>
    <t>6260</t>
  </si>
  <si>
    <t>0870</t>
  </si>
  <si>
    <t>Zakup usług dostępu do sieci Internet</t>
  </si>
  <si>
    <t>4370</t>
  </si>
  <si>
    <t>4360</t>
  </si>
  <si>
    <t>Opłaty z tytułu zakupu usług telekomunikacyjnych telefonii stacjonarnej</t>
  </si>
  <si>
    <t>Opłaty z tytułu zakupu usług telekomunikacyjnych telefonii komórkowej</t>
  </si>
  <si>
    <t>4700</t>
  </si>
  <si>
    <t>4740</t>
  </si>
  <si>
    <t>Zakup materiałów papierniczych do sprzętu drukarskiego i urządzeń kserograficznych</t>
  </si>
  <si>
    <t>4750</t>
  </si>
  <si>
    <t>Zakup akcesoriów komputerowych,                  w tym programów i licencji</t>
  </si>
  <si>
    <t>Specjalny Ośrodek Wychowawczy prowadzony przez Zgromadzenie Sióstr Św. Józefa w Wierzbicach</t>
  </si>
  <si>
    <t>Dochody własne jednostek budżetowych</t>
  </si>
  <si>
    <t>PCPR we Wrocławiu                                            Rozdz. 85218</t>
  </si>
  <si>
    <t>Powiatowy Zespół Szkół nr 1 w Krzyżowicach   Rozdz. 85410</t>
  </si>
  <si>
    <t>Młodzieżowy Ośrodek Wychowawczy w Sobótce                                                              Rozdz. 85420</t>
  </si>
  <si>
    <t xml:space="preserve">Gospodarstwa pomocnicze </t>
  </si>
  <si>
    <t>Rolne Gospodarstwo Pomocnicze przy Powiatowym Zespole Szkół nr 1 w Krzyżowicach                                                       Rozdz. 80197</t>
  </si>
  <si>
    <t>Szkolenia pracowników nie będących członkami korpusu służby cywilnej</t>
  </si>
  <si>
    <t>Liceum Ogólnokształcące Uzupełniające w Kątach Wrocławskich</t>
  </si>
  <si>
    <t>Wynagrodzenia osobowe pracowników</t>
  </si>
  <si>
    <t>Dodatkowe wynagrodzenie roczne</t>
  </si>
  <si>
    <t>4110 -4120</t>
  </si>
  <si>
    <t>Pochodne od wynagrodzeń</t>
  </si>
  <si>
    <t>Pozostałe wydatki</t>
  </si>
  <si>
    <t>Dotacje podmiotowe z budżetu dla niepublicznej jednostki oświaty</t>
  </si>
  <si>
    <t>Wydatki inwestycyjne jednostek budżetowych</t>
  </si>
  <si>
    <t>Wydatki na zakupy inwestycyjne jednostek budżetowych</t>
  </si>
  <si>
    <t>Stypendia dla uczniów</t>
  </si>
  <si>
    <t>Dotacje celowe przekazane dla powiatu na zadania bieżące realizowane na podstawie porozumień (umów) między jednostkami samorządu terytorialnego</t>
  </si>
  <si>
    <t xml:space="preserve">Pozostałe wydatki </t>
  </si>
  <si>
    <t>4010</t>
  </si>
  <si>
    <t>Wynagrodzenia osobowe</t>
  </si>
  <si>
    <t>4040</t>
  </si>
  <si>
    <t xml:space="preserve">Dodatkowe wynagrodzenie roczne </t>
  </si>
  <si>
    <t>4110 - 4120</t>
  </si>
  <si>
    <t>6060</t>
  </si>
  <si>
    <t>60078</t>
  </si>
  <si>
    <t>Usuwanie skutków klęsk żywiołowych</t>
  </si>
  <si>
    <t>4010 - 4020</t>
  </si>
  <si>
    <t>4210 -4300</t>
  </si>
  <si>
    <t>Dotacja podmiotowa z budżetu dla jednostek niezaliczanych do sektora finansów publicznych</t>
  </si>
  <si>
    <t>4210 -4750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</si>
  <si>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</si>
  <si>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</si>
  <si>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Załącznik nr 9</t>
  </si>
  <si>
    <t>0770</t>
  </si>
  <si>
    <t xml:space="preserve">Oświata i wychowanie </t>
  </si>
  <si>
    <t xml:space="preserve">Transport i łączność </t>
  </si>
  <si>
    <t xml:space="preserve">Działalność usługowa                       </t>
  </si>
  <si>
    <t>75414</t>
  </si>
  <si>
    <t>Obrona cywilna</t>
  </si>
  <si>
    <t>75802</t>
  </si>
  <si>
    <r>
      <t xml:space="preserve">Dochody od osób prawnych, od osób fizycznych i od innych jednostek nie posiadających osobowości prawnej                                            Udziały powiatów w podatkach stanowiących dochód budżetu państwa - podatek doch.od osób </t>
    </r>
    <r>
      <rPr>
        <b/>
        <sz val="10"/>
        <rFont val="Arial CE"/>
        <family val="0"/>
      </rPr>
      <t>fizycznych</t>
    </r>
    <r>
      <rPr>
        <sz val="10"/>
        <rFont val="Arial CE"/>
        <family val="2"/>
      </rPr>
      <t xml:space="preserve">                                               </t>
    </r>
  </si>
  <si>
    <r>
      <t xml:space="preserve">Udziały powiatów w podatkach stanowiących dochód budżetu państwa -podatek doch.od osób </t>
    </r>
    <r>
      <rPr>
        <b/>
        <sz val="10"/>
        <rFont val="Arial CE"/>
        <family val="0"/>
      </rPr>
      <t>prawnych</t>
    </r>
  </si>
  <si>
    <t>Edukacyjna opieka wychowawcza                                       -  Poradnie psychologiczno - pedagogiczne, w tym poradnie specjalistyczne</t>
  </si>
  <si>
    <t>Załącznik nr 8</t>
  </si>
  <si>
    <t>Uzupełnienie subwencji ogólnej dla jednostek samorządu terytorialnego</t>
  </si>
  <si>
    <t xml:space="preserve">Administracja publiczna </t>
  </si>
  <si>
    <t>0490</t>
  </si>
  <si>
    <t>Wpływy z innych lokalnych opłat pobieranych przez jednostki samorządu terytorialnego na podstawie odrębnych ustaw</t>
  </si>
  <si>
    <t>0580 - 0920</t>
  </si>
  <si>
    <t>2920</t>
  </si>
  <si>
    <t>Subwencje ogólne z budżetu państwa</t>
  </si>
  <si>
    <t>6180</t>
  </si>
  <si>
    <t>Środki na inwestycje na drogach publicznych powiatowych i wojewódzkich oraz na drogach powiatowych, wojewódzkich i krajowych w granicach miast na prawach powiatu</t>
  </si>
  <si>
    <t>`</t>
  </si>
  <si>
    <t>0690 -0920</t>
  </si>
  <si>
    <t xml:space="preserve">Ośrodki dokumentacji geodezyjnej i kartograficznej </t>
  </si>
  <si>
    <t>Prace geodezyje i kartograficzne (nieinwestycyjne)</t>
  </si>
  <si>
    <t>Składki na ubezp. zdrowotne oraz świadcz.dla osób nieobjętych obowiązkiem ubezp. zdrowotnego</t>
  </si>
  <si>
    <t>0750 - 0970</t>
  </si>
  <si>
    <t>75075</t>
  </si>
  <si>
    <t>Promocja jednostek samorządu terytorialnego</t>
  </si>
  <si>
    <t>Załącznik nr 10</t>
  </si>
  <si>
    <t>4270-4300</t>
  </si>
  <si>
    <t>Dotacja celowa z budżetu na finansowanie lub dofinansowanie zadań zleconych do realizacji pozostałym jednostkom niezaliczanym do sektora finansów publicznych</t>
  </si>
  <si>
    <t>75421</t>
  </si>
  <si>
    <t>Zarządzanie kryzysowe</t>
  </si>
  <si>
    <t>Załącznik nr 16</t>
  </si>
  <si>
    <t>Dom Dziecka im. Św. Dominika Savio w Kiełczowie</t>
  </si>
  <si>
    <t>Wielofunkcyjna Placówka Opiekuńczo-Wychowawcza im.Św.Mikołaja w Kątach Wrocławskich</t>
  </si>
  <si>
    <t>Załącznik nr 17</t>
  </si>
  <si>
    <t xml:space="preserve">6050   </t>
  </si>
  <si>
    <t xml:space="preserve">4010 </t>
  </si>
  <si>
    <t>Rezerwa ogólna</t>
  </si>
  <si>
    <t>Rezerwa celowa</t>
  </si>
  <si>
    <t>Powiatowy Zespół Szkół nr 1 w Krzyżowicach                                       Rozdz. 80130</t>
  </si>
  <si>
    <t>Niepubliczny Ośrodek Szkolno-Wychowawczy przy Zakładzie Opiekuńczo-Leczniczym dla Dzieci prowadzonych przez Zgromadzenie Sióstr Maryi Niepokalanej w Jaszkotlu</t>
  </si>
  <si>
    <t>Warsztaty Terapii Zajęciowej w Małkowicach - Caritas Archidiecezji Wrocławskiej</t>
  </si>
  <si>
    <t>0580 - 0970</t>
  </si>
  <si>
    <t>0470-0970</t>
  </si>
  <si>
    <t>0750-0970</t>
  </si>
  <si>
    <t>0580-2360</t>
  </si>
  <si>
    <t>0420-0920</t>
  </si>
  <si>
    <t>0690-0920</t>
  </si>
  <si>
    <t>0680-0920</t>
  </si>
  <si>
    <t>0750-0920</t>
  </si>
  <si>
    <t>0680-0970</t>
  </si>
  <si>
    <t>2710</t>
  </si>
  <si>
    <t>Wpływy z tytułu pomocy finansowej udzielanej między jednostkami samorządu terytorialnego na dofinansowanie własnych zadań bieżących</t>
  </si>
  <si>
    <t>0580-0970</t>
  </si>
  <si>
    <t>Wpływy z tytułu odpłatnego nabycia prawa  własności oraz prawa użytkowania wieczystego niruchomości</t>
  </si>
  <si>
    <t>0470-0750   0920-0970</t>
  </si>
  <si>
    <t>Wpływy ze sprzedaży składników majątkowych</t>
  </si>
  <si>
    <t>2707</t>
  </si>
  <si>
    <t>Środki na dofinansowanie własnych zadń bieżących gmin (związków gmin), powiatów (związków powiatów), samorządów województw, pozyskane z innych źródeł</t>
  </si>
  <si>
    <t>2008</t>
  </si>
  <si>
    <t>2380</t>
  </si>
  <si>
    <t>Wpływy do budżetu części zysku gospodarstwa pomocniczego</t>
  </si>
  <si>
    <t>2009</t>
  </si>
  <si>
    <t>0680 -  0920</t>
  </si>
  <si>
    <t>Dotacje celowe przekazane dla powiatu na inwestyce i zakupy inwestycyjne realizowane na podstawie porozumień (umów) między jednostkami samorządu terytorialnego</t>
  </si>
  <si>
    <t>630</t>
  </si>
  <si>
    <t>63003</t>
  </si>
  <si>
    <t>4210-4430</t>
  </si>
  <si>
    <t>Turystyka</t>
  </si>
  <si>
    <t>Zadania w zakresie upowszechniania turystyki</t>
  </si>
  <si>
    <t>4300 -4610</t>
  </si>
  <si>
    <t>4210-4300</t>
  </si>
  <si>
    <t>4110-4120</t>
  </si>
  <si>
    <t>4018-4019</t>
  </si>
  <si>
    <t>4300-4410</t>
  </si>
  <si>
    <t>4118-4119                  4128-4129</t>
  </si>
  <si>
    <t>4178-4179</t>
  </si>
  <si>
    <t>Wydatki na zakupy inwestycyjne</t>
  </si>
  <si>
    <t>Wydatki  inwestycyjne</t>
  </si>
  <si>
    <t>Dotacje celowe przekazane gminie na zadania bieżące realizowane na podstawie porozumień (umów) między jednostkami samorządu terytorialnego</t>
  </si>
  <si>
    <t>Załącznik nr 18</t>
  </si>
  <si>
    <t>4010-4020</t>
  </si>
  <si>
    <t>4210-4750</t>
  </si>
  <si>
    <t>Razem wydatki bieżące</t>
  </si>
  <si>
    <t>4390</t>
  </si>
  <si>
    <t>Zakup usług obejmujących wykonanie ekspertyz, analiz i opinii</t>
  </si>
  <si>
    <t>Razem wydatki majatkowe</t>
  </si>
  <si>
    <t>Załącznik nr 19</t>
  </si>
  <si>
    <t>Pozostałe zadania w zakresie polityko społecznej</t>
  </si>
  <si>
    <t>75478</t>
  </si>
  <si>
    <t>Ośrodki dokumentacji geodezyjnej i karytograficznej</t>
  </si>
  <si>
    <t>Admonistracja publiczna</t>
  </si>
  <si>
    <t>Usuwanie skutków klesk żywiołowych</t>
  </si>
  <si>
    <t>0750</t>
  </si>
  <si>
    <t>900</t>
  </si>
  <si>
    <t>90019</t>
  </si>
  <si>
    <t>0570-2400</t>
  </si>
  <si>
    <t>6207</t>
  </si>
  <si>
    <t xml:space="preserve">Dotacje otrzymane z państwowych funduszy celowych na finansowanie lub dofinansowanie kosztów  realizacji inwestycji i zakupów inwestycyjnych jednostek sektora finansów publicznych </t>
  </si>
  <si>
    <t>6300</t>
  </si>
  <si>
    <t xml:space="preserve">Dotacje celowe w ramach programów finansowanych z udziałem środków europejskich oraz środków, o których mowa z art..5 ust. 1 pkt 3 oraz ust. 3 pkt 5 i 6 ustawy, lub płatności w ramach budżetu środków europejskich. </t>
  </si>
  <si>
    <t>Wpływy z tytułu pomocy finansowej udzielanej między jednostkami samorządu terytorialnego na dofinansowanie własnych zadań inwestycyjnych i zakupów inwestycyjnych</t>
  </si>
  <si>
    <t>0580- 2360</t>
  </si>
  <si>
    <t>Usuwanie skutków klęsk zywiołowych</t>
  </si>
  <si>
    <t>Dotacje celowe otrzymane z budżetu państwa na realizację  bieżących zadań własnych powiatu</t>
  </si>
  <si>
    <t>Dotacje celowe w ramach programów finansowanych z udziałem środków europejskich oraz środków, o których mowa z art..5 ust. 1 pkt 3 oraz ust. 3 pkt 5 i 6 ustawy, lub płatności w ramach budżetu środków europejskich.</t>
  </si>
  <si>
    <t>2007</t>
  </si>
  <si>
    <t>Gospodarka komunalna i ochrina środowiska</t>
  </si>
  <si>
    <t>0570 - 2400</t>
  </si>
  <si>
    <t xml:space="preserve">Różne wydatki na rzecz osób fizycznych </t>
  </si>
  <si>
    <t>3020</t>
  </si>
  <si>
    <t>Wydatki osobowe niezaliczone do wynagrodzeń</t>
  </si>
  <si>
    <t>4210 - 4750</t>
  </si>
  <si>
    <t>4140               4210 - 4750</t>
  </si>
  <si>
    <t>Różne wydatki na rzecz osób fizycznych</t>
  </si>
  <si>
    <t xml:space="preserve"> 4210 -4750</t>
  </si>
  <si>
    <t>Zasądzone renty</t>
  </si>
  <si>
    <t xml:space="preserve"> 4140                      4210 - 4750</t>
  </si>
  <si>
    <t>Dotacje celowe przekazane gminie na inwestycje i zakupy inwestycyjne realizowane na podstawie porozumień (umów) miedzy jednostkami samorządu terytorialnego</t>
  </si>
  <si>
    <t>75404</t>
  </si>
  <si>
    <t>Komendy wojewódzkie Policji</t>
  </si>
  <si>
    <t>4210 - 4300</t>
  </si>
  <si>
    <t>Odsetki od samorządowych papierów wartościowych lub zaciągniętych przez jednostkę samorządu terytorialnego kredytów i pożyczek</t>
  </si>
  <si>
    <t>Rezerwy na inwestycje i zakupy inwestycyjne</t>
  </si>
  <si>
    <t>Część równoważąca subwencji dla powiatów</t>
  </si>
  <si>
    <t xml:space="preserve">Wpłaty jednostek samorządu terytorialnego do budżetu państwa </t>
  </si>
  <si>
    <t xml:space="preserve"> 4210-4750           </t>
  </si>
  <si>
    <t xml:space="preserve">  4218-4419</t>
  </si>
  <si>
    <t>Świadczenia społeczne</t>
  </si>
  <si>
    <t>4017 - 4019</t>
  </si>
  <si>
    <t xml:space="preserve">4110-4120    </t>
  </si>
  <si>
    <t>4117-4119       4127-4129</t>
  </si>
  <si>
    <t>4177 -4179</t>
  </si>
  <si>
    <t>4217-4759</t>
  </si>
  <si>
    <t>Gospodarka komunalna i ochrona środowiska</t>
  </si>
  <si>
    <t>90001</t>
  </si>
  <si>
    <t>Gospodarka ściekowa i ochrona wód</t>
  </si>
  <si>
    <t>4270 - 4390</t>
  </si>
  <si>
    <t>90002</t>
  </si>
  <si>
    <t>Gospodarka odpadami</t>
  </si>
  <si>
    <t>4300- 4390</t>
  </si>
  <si>
    <t>90004</t>
  </si>
  <si>
    <t>Utrzymanie zieleni w miastach i gminach</t>
  </si>
  <si>
    <t>4210-4390</t>
  </si>
  <si>
    <t>90005</t>
  </si>
  <si>
    <t>Ochrona powietrza atmosferycznego i klimatu</t>
  </si>
  <si>
    <t>4300-4390</t>
  </si>
  <si>
    <t>90006</t>
  </si>
  <si>
    <t>Ochrona gleby  i wód podziemnych</t>
  </si>
  <si>
    <t>90008</t>
  </si>
  <si>
    <t>90007</t>
  </si>
  <si>
    <t>90095</t>
  </si>
  <si>
    <t>Zmniejszenie ha lasu i wibracji</t>
  </si>
  <si>
    <t>Ochrona różnorodności biologicznej i krajobrazu</t>
  </si>
  <si>
    <t>Nagrody o charakterze szczególnym niezaliczone do wynagrodzeń</t>
  </si>
  <si>
    <t>Usuwanie skutków klęs żywiołowych</t>
  </si>
  <si>
    <t>Dotaccje celowe przekazane gminie na inwestycje i zakupy inwestycyjne realizowane na podstawie porozumień (umów) między jednostkami samorządu terytorialnego</t>
  </si>
  <si>
    <t>Rezerwy na inwestycje i zakupu inwestycyjne</t>
  </si>
  <si>
    <t xml:space="preserve">Internaty i bursy </t>
  </si>
  <si>
    <t>Dział</t>
  </si>
  <si>
    <t xml:space="preserve">Plan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</si>
  <si>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</si>
  <si>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</si>
  <si>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</si>
  <si>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</si>
  <si>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</si>
  <si>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</si>
  <si>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</si>
  <si>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</si>
  <si>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</si>
  <si>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</si>
  <si>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</si>
  <si>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</si>
  <si>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4300 -4610   </t>
  </si>
  <si>
    <t xml:space="preserve">Rodziny zastępcze </t>
  </si>
  <si>
    <t>4610</t>
  </si>
  <si>
    <t>Koszty postępowania sądowego i prokuratorskiego</t>
  </si>
  <si>
    <t>0690-2400</t>
  </si>
  <si>
    <t>0870 -2380</t>
  </si>
  <si>
    <t>0920 - 2400</t>
  </si>
  <si>
    <t>0900</t>
  </si>
  <si>
    <t xml:space="preserve">Kultura i ochrona dziedzictwa narodowego                                     -  Pozostałe zadania w zakresie kultury </t>
  </si>
  <si>
    <t>Gospodarka komunalna i ochrona środowiska                     - Wpływy i wydatki związane z gromadzeniem środków z opłat i kar za korzystanie ze środowiska</t>
  </si>
  <si>
    <t>751</t>
  </si>
  <si>
    <t>75109</t>
  </si>
  <si>
    <t>Wybory do rad gmin, rad powiatów i sejmików województw, wyborów wójtów, burmistrzów i prezydentów miast oraz referenda gminne, powiatowe i wojewódzkie.</t>
  </si>
  <si>
    <t>Załącznik nr 20</t>
  </si>
  <si>
    <t xml:space="preserve">                                        Załącznik nr 21</t>
  </si>
  <si>
    <t>Urzędy naczelnych organów władzy państwowej, kontroli ochrony prawa oraz sądownictwa</t>
  </si>
  <si>
    <t>0690 -0830  0920 - 2400</t>
  </si>
  <si>
    <t>0680 - 0970</t>
  </si>
  <si>
    <t>6309</t>
  </si>
  <si>
    <t>4210 - 4780</t>
  </si>
  <si>
    <t xml:space="preserve"> 4210 -4740</t>
  </si>
  <si>
    <t>4210 -4780</t>
  </si>
  <si>
    <t>4300 - 4700</t>
  </si>
  <si>
    <t xml:space="preserve"> 4210 -4780</t>
  </si>
  <si>
    <t>4210-4440</t>
  </si>
  <si>
    <t>85202</t>
  </si>
  <si>
    <t>Domy pomocy społecznej</t>
  </si>
  <si>
    <t>2910 - 4560</t>
  </si>
  <si>
    <t>85295</t>
  </si>
  <si>
    <t>Dotacja celowa na pomoc finansową  udzieloną między jednostkami samorządu terytorialnego na dofinansowanie własnych zadań bieżących</t>
  </si>
  <si>
    <t>Zestawienie wydatków                                                                                                                                        w dziale 900 - Gospodarka komunalna i ochrona środowiska                                                                                            za 2010 rok</t>
  </si>
  <si>
    <t>Zestawienie wykonania dochodów za 2010 rok</t>
  </si>
  <si>
    <t xml:space="preserve">Zestawienie wykonania dochodów majątkowych                                                                                                                                          za 2010 rok </t>
  </si>
  <si>
    <t>Zestawienie dochodów własnych za 2010 rok</t>
  </si>
  <si>
    <t>Zestawienie wykonania dochodów z zakresu zadań zleconych administracji rządowej                                                                                    za 2010 rok</t>
  </si>
  <si>
    <t>Zestawienie wykonania dochodów z tytułu bieżących zadań własnych                                                                                    za 2010 rok</t>
  </si>
  <si>
    <t>Zestawienie wykonania dochodów z tytułu subwencji                                                                                    za  2010 rok</t>
  </si>
  <si>
    <t>Zestawienie wykonania dochodów z tytułu dotacji celowych -pomocy finansowej otrzymanych z gmin                                                                                                                                           za 2010 rok</t>
  </si>
  <si>
    <t>Zestawienie wykonania dochodów z tytułu dotacji celowych otrzymanych z powiatu                                                                                                                                         za 2010 rok</t>
  </si>
  <si>
    <t>Zestawienie wykonania dochodów z tytułu dotacji celowych otrzymanych w ramach programów finansowanych z udziałem środków europejskich                                                                                                                                                    za 2010 rok</t>
  </si>
  <si>
    <t>Zestawienie wykonania dochodów z tytułu dotacji celowych z funduszy celowych                                                                                                                                      za 2010 rok.</t>
  </si>
  <si>
    <t xml:space="preserve">Zestawienie wydatków w dziale 750                                                                                                                                            Administracja publiczna za 2010 rok                                                           </t>
  </si>
  <si>
    <t xml:space="preserve">Zestawienie wydatków  w dziale 801 - Oświata i wychowanie                                                                                                                                                                                                                                            w dziale 854 - Edukacyjna opieka wychowawcza                                                                                                                                                                  za 2010 rok                                                          </t>
  </si>
  <si>
    <t xml:space="preserve">Zestawienie wydatków                                                                                                                                                                             w dziale 852 - Pomoc społeczna                                                                                                                                                                                                                                            w dziale 853 - Pozostałe zadania w zakresie polityki społecznej                                                                                                 za 2010 rok                                                        </t>
  </si>
  <si>
    <t>Zestawienie wydatków majątkowych za 2010 rok</t>
  </si>
  <si>
    <t>Powiatowy Fundusz Gospodarki Zasobem Geodezyjnym i Kartograficznym                                                                    za 2010 rok</t>
  </si>
  <si>
    <t>Zestawienie rachunku dochodów własnych i wydatków jednostek budżetowych                                                                                                          oraz przychodów i wydatków  gospodarstwa pomocniczego                                                                                                   za 2010 rok</t>
  </si>
  <si>
    <t xml:space="preserve">Zestawienie wydatków z tytułu zadań zleconych administracji rządowej                                                                                              za   2010 roku                                 </t>
  </si>
  <si>
    <t>Zestawienie z wykonania dotacji podmiotowych dotacji celowych z budżetu dla jednostek niezaliczanych do sektora finansów publicznych                                                                                            za  2010 roku</t>
  </si>
  <si>
    <t>4210-4420</t>
  </si>
  <si>
    <t>4300 - 4410</t>
  </si>
  <si>
    <t>Dotacja celowa na pomoc finansową udzieloną między jednostkami samorządu terytorialnego na dofinansowanie ałasnych zadań bieżących</t>
  </si>
  <si>
    <t>Zestawienie wykonania wydatków za  2010 roku</t>
  </si>
  <si>
    <t>Wpłaty jednostek na państwowy fundusz celowy</t>
  </si>
  <si>
    <t>Załącznik nr 7</t>
  </si>
  <si>
    <t>Zestawienie wykonania dochodów z zakresu zadań zleconych  administracji rządowej na przygotowanie i przeprowadzenie  wyborów samorządowych                                           za 2010 rok.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</si>
</sst>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\ _z_ł_-;_-@_-"/>
    <numFmt numFmtId="172" formatCode="_-* #,##0.00\ _z_ł_-;\-* #,##0.00\ _z_ł_-;_-* &quot;-&quot;\ _z_ł_-;_-@_-"/>
    <numFmt numFmtId="173" formatCode="_-* #,##0\ _z_ł_-;\-* #,##0\ _z_ł_-;_-* &quot;-&quot;??\ _z_ł_-;_-@_-"/>
    <numFmt numFmtId="174" formatCode="0.0%"/>
    <numFmt numFmtId="175" formatCode="0.000%"/>
    <numFmt numFmtId="176" formatCode="_-* #,##0.00000\ _z_ł_-;\-* #,##0.00000\ _z_ł_-;_-* &quot;-&quot;??\ _z_ł_-;_-@_-"/>
    <numFmt numFmtId="177" formatCode="[$-415]d\ mmmm\ yyyy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41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3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2" fillId="0" borderId="4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1" fontId="3" fillId="0" borderId="6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vertical="center"/>
    </xf>
    <xf numFmtId="43" fontId="2" fillId="0" borderId="3" xfId="0" applyNumberFormat="1" applyFont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41" fontId="2" fillId="0" borderId="5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41" fontId="5" fillId="0" borderId="5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41" fontId="2" fillId="0" borderId="11" xfId="0" applyNumberFormat="1" applyFont="1" applyBorder="1" applyAlignment="1">
      <alignment vertical="center"/>
    </xf>
    <xf numFmtId="43" fontId="2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41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/>
    </xf>
    <xf numFmtId="49" fontId="3" fillId="0" borderId="4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3" fontId="3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vertical="center"/>
    </xf>
    <xf numFmtId="43" fontId="3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/>
    </xf>
    <xf numFmtId="49" fontId="2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3" fontId="2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0" fontId="2" fillId="0" borderId="19" xfId="0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41" fontId="3" fillId="0" borderId="5" xfId="0" applyNumberFormat="1" applyFont="1" applyBorder="1" applyAlignment="1">
      <alignment vertical="center"/>
    </xf>
    <xf numFmtId="43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41" fontId="2" fillId="2" borderId="5" xfId="0" applyNumberFormat="1" applyFont="1" applyFill="1" applyBorder="1" applyAlignment="1">
      <alignment vertical="center"/>
    </xf>
    <xf numFmtId="43" fontId="2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41" fontId="3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41" fontId="2" fillId="2" borderId="4" xfId="0" applyNumberFormat="1" applyFont="1" applyFill="1" applyBorder="1" applyAlignment="1">
      <alignment vertical="center"/>
    </xf>
    <xf numFmtId="43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1" fontId="2" fillId="2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41" fontId="3" fillId="2" borderId="6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1" fontId="4" fillId="0" borderId="4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1" fontId="2" fillId="0" borderId="20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41" fontId="3" fillId="2" borderId="5" xfId="0" applyNumberFormat="1" applyFont="1" applyFill="1" applyBorder="1" applyAlignment="1">
      <alignment vertical="center"/>
    </xf>
    <xf numFmtId="43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1" fontId="2" fillId="2" borderId="6" xfId="0" applyNumberFormat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horizontal="center" vertical="center"/>
    </xf>
    <xf numFmtId="43" fontId="2" fillId="2" borderId="4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41" fontId="3" fillId="2" borderId="21" xfId="0" applyNumberFormat="1" applyFont="1" applyFill="1" applyBorder="1" applyAlignment="1">
      <alignment vertical="center"/>
    </xf>
    <xf numFmtId="43" fontId="3" fillId="2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41" fontId="4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41" fontId="5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41" fontId="2" fillId="2" borderId="5" xfId="0" applyNumberFormat="1" applyFont="1" applyFill="1" applyBorder="1" applyAlignment="1">
      <alignment/>
    </xf>
    <xf numFmtId="43" fontId="2" fillId="2" borderId="5" xfId="0" applyNumberFormat="1" applyFont="1" applyFill="1" applyBorder="1" applyAlignment="1">
      <alignment horizontal="center"/>
    </xf>
    <xf numFmtId="43" fontId="2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1" fontId="3" fillId="2" borderId="4" xfId="0" applyNumberFormat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41" fontId="3" fillId="2" borderId="6" xfId="0" applyNumberFormat="1" applyFont="1" applyFill="1" applyBorder="1" applyAlignment="1">
      <alignment vertical="center"/>
    </xf>
    <xf numFmtId="43" fontId="3" fillId="2" borderId="5" xfId="0" applyNumberFormat="1" applyFont="1" applyFill="1" applyBorder="1" applyAlignment="1">
      <alignment horizontal="center"/>
    </xf>
    <xf numFmtId="43" fontId="2" fillId="2" borderId="21" xfId="0" applyNumberFormat="1" applyFont="1" applyFill="1" applyBorder="1" applyAlignment="1">
      <alignment horizontal="center"/>
    </xf>
    <xf numFmtId="41" fontId="2" fillId="2" borderId="2" xfId="0" applyNumberFormat="1" applyFont="1" applyFill="1" applyBorder="1" applyAlignment="1">
      <alignment vertical="center"/>
    </xf>
    <xf numFmtId="43" fontId="2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73" fontId="3" fillId="2" borderId="4" xfId="15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41" fontId="2" fillId="2" borderId="20" xfId="0" applyNumberFormat="1" applyFont="1" applyFill="1" applyBorder="1" applyAlignment="1">
      <alignment vertical="center"/>
    </xf>
    <xf numFmtId="43" fontId="2" fillId="2" borderId="22" xfId="0" applyNumberFormat="1" applyFont="1" applyFill="1" applyBorder="1" applyAlignment="1">
      <alignment horizontal="center" vertical="center"/>
    </xf>
    <xf numFmtId="43" fontId="3" fillId="2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2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49" fontId="1" fillId="2" borderId="4" xfId="0" applyNumberFormat="1" applyFont="1" applyFill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1" fontId="5" fillId="0" borderId="29" xfId="0" applyNumberFormat="1" applyFont="1" applyBorder="1" applyAlignment="1">
      <alignment vertical="center"/>
    </xf>
    <xf numFmtId="41" fontId="4" fillId="0" borderId="29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3" fontId="3" fillId="0" borderId="4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2" fillId="0" borderId="22" xfId="0" applyFont="1" applyBorder="1" applyAlignment="1">
      <alignment horizontal="center"/>
    </xf>
    <xf numFmtId="41" fontId="4" fillId="0" borderId="2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1" fontId="4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horizontal="center"/>
    </xf>
    <xf numFmtId="41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41" fontId="2" fillId="0" borderId="4" xfId="0" applyNumberFormat="1" applyFont="1" applyBorder="1" applyAlignment="1">
      <alignment horizontal="left" vertical="center" wrapText="1"/>
    </xf>
    <xf numFmtId="41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1" fontId="4" fillId="0" borderId="11" xfId="0" applyNumberFormat="1" applyFont="1" applyBorder="1" applyAlignment="1">
      <alignment vertical="center"/>
    </xf>
    <xf numFmtId="43" fontId="2" fillId="0" borderId="3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center" vertical="center"/>
    </xf>
    <xf numFmtId="43" fontId="3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1" fontId="2" fillId="0" borderId="4" xfId="0" applyNumberFormat="1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43" fontId="2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1" fontId="2" fillId="0" borderId="4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1" fontId="2" fillId="2" borderId="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41" fontId="1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 wrapText="1"/>
    </xf>
    <xf numFmtId="41" fontId="2" fillId="0" borderId="5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49" fontId="2" fillId="2" borderId="2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28"/>
  <sheetViews>
    <sheetView zoomScale="75" zoomScaleNormal="75" workbookViewId="0" topLeftCell="A1">
      <selection activeCell="J10" sqref="J10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97" t="s">
        <v>0</v>
      </c>
      <c r="G1" s="398"/>
    </row>
    <row r="2" spans="1:7" ht="94.5" customHeight="1" thickBot="1">
      <c r="A2" s="396" t="s">
        <v>493</v>
      </c>
      <c r="B2" s="396"/>
      <c r="C2" s="396"/>
      <c r="D2" s="396"/>
      <c r="E2" s="396"/>
      <c r="F2" s="396"/>
      <c r="G2" s="396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5.75">
      <c r="A4" s="9" t="s">
        <v>8</v>
      </c>
      <c r="B4" s="9"/>
      <c r="C4" s="10"/>
      <c r="D4" s="11" t="s">
        <v>10</v>
      </c>
      <c r="E4" s="12">
        <v>14000</v>
      </c>
      <c r="F4" s="135">
        <v>10860</v>
      </c>
      <c r="G4" s="21">
        <f>F4/E4%</f>
        <v>77.57142857142857</v>
      </c>
    </row>
    <row r="5" spans="1:7" ht="45">
      <c r="A5" s="6"/>
      <c r="B5" s="14" t="s">
        <v>9</v>
      </c>
      <c r="C5" s="6">
        <v>2110</v>
      </c>
      <c r="D5" s="5" t="s">
        <v>165</v>
      </c>
      <c r="E5" s="7">
        <v>14000</v>
      </c>
      <c r="F5" s="7">
        <v>10860</v>
      </c>
      <c r="G5" s="6"/>
    </row>
    <row r="6" spans="1:7" s="13" customFormat="1" ht="31.5">
      <c r="A6" s="15" t="s">
        <v>11</v>
      </c>
      <c r="B6" s="15"/>
      <c r="C6" s="20"/>
      <c r="D6" s="19" t="s">
        <v>13</v>
      </c>
      <c r="E6" s="18">
        <f>E7</f>
        <v>150000</v>
      </c>
      <c r="F6" s="18">
        <f>F7</f>
        <v>148026</v>
      </c>
      <c r="G6" s="23">
        <f>F6/E6%</f>
        <v>98.684</v>
      </c>
    </row>
    <row r="7" spans="1:7" ht="30">
      <c r="A7" s="16"/>
      <c r="B7" s="14" t="s">
        <v>12</v>
      </c>
      <c r="C7" s="6">
        <v>2110</v>
      </c>
      <c r="D7" s="5" t="s">
        <v>14</v>
      </c>
      <c r="E7" s="7">
        <v>150000</v>
      </c>
      <c r="F7" s="7">
        <v>148026</v>
      </c>
      <c r="G7" s="24"/>
    </row>
    <row r="8" spans="1:7" s="13" customFormat="1" ht="15.75">
      <c r="A8" s="25" t="s">
        <v>15</v>
      </c>
      <c r="B8" s="25"/>
      <c r="C8" s="20"/>
      <c r="D8" s="17" t="s">
        <v>16</v>
      </c>
      <c r="E8" s="18">
        <f>E9+E10+E11+E12</f>
        <v>657334</v>
      </c>
      <c r="F8" s="18">
        <f>F10+F11+F12+F13+F9+F14</f>
        <v>657334</v>
      </c>
      <c r="G8" s="23">
        <f>F8/E8%</f>
        <v>100</v>
      </c>
    </row>
    <row r="9" spans="1:7" s="13" customFormat="1" ht="45">
      <c r="A9" s="14"/>
      <c r="B9" s="14" t="s">
        <v>166</v>
      </c>
      <c r="C9" s="6">
        <v>2110</v>
      </c>
      <c r="D9" s="5" t="s">
        <v>174</v>
      </c>
      <c r="E9" s="7">
        <v>210000</v>
      </c>
      <c r="F9" s="7">
        <v>210000</v>
      </c>
      <c r="G9" s="24"/>
    </row>
    <row r="10" spans="1:7" ht="45">
      <c r="A10" s="14"/>
      <c r="B10" s="14" t="s">
        <v>17</v>
      </c>
      <c r="C10" s="6">
        <v>2110</v>
      </c>
      <c r="D10" s="5" t="s">
        <v>18</v>
      </c>
      <c r="E10" s="7">
        <v>65000</v>
      </c>
      <c r="F10" s="7">
        <v>65000</v>
      </c>
      <c r="G10" s="24"/>
    </row>
    <row r="11" spans="1:7" ht="45" hidden="1">
      <c r="A11" s="14"/>
      <c r="B11" s="14" t="s">
        <v>19</v>
      </c>
      <c r="C11" s="6">
        <v>2110</v>
      </c>
      <c r="D11" s="5" t="s">
        <v>20</v>
      </c>
      <c r="E11" s="7"/>
      <c r="F11" s="7"/>
      <c r="G11" s="24"/>
    </row>
    <row r="12" spans="1:7" ht="23.25" customHeight="1">
      <c r="A12" s="14"/>
      <c r="B12" s="14" t="s">
        <v>21</v>
      </c>
      <c r="C12" s="6">
        <v>2110</v>
      </c>
      <c r="D12" s="393" t="s">
        <v>22</v>
      </c>
      <c r="E12" s="7">
        <v>382334</v>
      </c>
      <c r="F12" s="7">
        <v>382334</v>
      </c>
      <c r="G12" s="24"/>
    </row>
    <row r="13" spans="1:7" ht="15" customHeight="1" hidden="1">
      <c r="A13" s="14"/>
      <c r="B13" s="14"/>
      <c r="C13" s="6"/>
      <c r="D13" s="394"/>
      <c r="E13" s="7"/>
      <c r="F13" s="7"/>
      <c r="G13" s="24"/>
    </row>
    <row r="14" spans="1:7" ht="15" hidden="1">
      <c r="A14" s="14"/>
      <c r="B14" s="14"/>
      <c r="C14" s="6"/>
      <c r="D14" s="395"/>
      <c r="E14" s="7"/>
      <c r="F14" s="7"/>
      <c r="G14" s="24"/>
    </row>
    <row r="15" spans="1:7" s="13" customFormat="1" ht="31.5">
      <c r="A15" s="25" t="s">
        <v>23</v>
      </c>
      <c r="B15" s="25"/>
      <c r="C15" s="20"/>
      <c r="D15" s="19" t="s">
        <v>24</v>
      </c>
      <c r="E15" s="18">
        <f>E16+E17</f>
        <v>258744</v>
      </c>
      <c r="F15" s="18">
        <f>F16+F17</f>
        <v>257007</v>
      </c>
      <c r="G15" s="23">
        <f>F15/E15%</f>
        <v>99.32868008533531</v>
      </c>
    </row>
    <row r="16" spans="1:7" ht="15">
      <c r="A16" s="14"/>
      <c r="B16" s="14" t="s">
        <v>25</v>
      </c>
      <c r="C16" s="6">
        <v>2110</v>
      </c>
      <c r="D16" s="8" t="s">
        <v>87</v>
      </c>
      <c r="E16" s="7">
        <v>216744</v>
      </c>
      <c r="F16" s="7">
        <v>216744</v>
      </c>
      <c r="G16" s="24"/>
    </row>
    <row r="17" spans="1:7" ht="15">
      <c r="A17" s="14"/>
      <c r="B17" s="14" t="s">
        <v>27</v>
      </c>
      <c r="C17" s="6">
        <v>2110</v>
      </c>
      <c r="D17" s="8" t="s">
        <v>28</v>
      </c>
      <c r="E17" s="7">
        <v>42000</v>
      </c>
      <c r="F17" s="7">
        <v>40263</v>
      </c>
      <c r="G17" s="24"/>
    </row>
    <row r="18" spans="1:7" ht="15.75">
      <c r="A18" s="25" t="s">
        <v>129</v>
      </c>
      <c r="B18" s="25"/>
      <c r="C18" s="20"/>
      <c r="D18" s="17" t="s">
        <v>130</v>
      </c>
      <c r="E18" s="18">
        <f>E19</f>
        <v>1600</v>
      </c>
      <c r="F18" s="18">
        <f>F19</f>
        <v>1600</v>
      </c>
      <c r="G18" s="23">
        <f>F18/E18%</f>
        <v>100</v>
      </c>
    </row>
    <row r="19" spans="1:7" ht="32.25" customHeight="1">
      <c r="A19" s="14"/>
      <c r="B19" s="14" t="s">
        <v>131</v>
      </c>
      <c r="C19" s="6">
        <v>2110</v>
      </c>
      <c r="D19" s="5" t="s">
        <v>132</v>
      </c>
      <c r="E19" s="7">
        <v>1600</v>
      </c>
      <c r="F19" s="7">
        <v>1600</v>
      </c>
      <c r="G19" s="24"/>
    </row>
    <row r="20" spans="1:7" ht="48.75" customHeight="1">
      <c r="A20" s="25" t="s">
        <v>133</v>
      </c>
      <c r="B20" s="25"/>
      <c r="C20" s="20"/>
      <c r="D20" s="19" t="s">
        <v>134</v>
      </c>
      <c r="E20" s="18">
        <f>E21</f>
        <v>3000</v>
      </c>
      <c r="F20" s="18">
        <f>F21</f>
        <v>3000</v>
      </c>
      <c r="G20" s="23">
        <f>F20/E20%</f>
        <v>100</v>
      </c>
    </row>
    <row r="21" spans="1:7" ht="24.75" customHeight="1">
      <c r="A21" s="14"/>
      <c r="B21" s="14" t="s">
        <v>288</v>
      </c>
      <c r="C21" s="6">
        <v>2110</v>
      </c>
      <c r="D21" s="5" t="s">
        <v>289</v>
      </c>
      <c r="E21" s="7">
        <v>3000</v>
      </c>
      <c r="F21" s="7">
        <v>3000</v>
      </c>
      <c r="G21" s="24"/>
    </row>
    <row r="22" spans="1:7" s="13" customFormat="1" ht="15.75">
      <c r="A22" s="25" t="s">
        <v>29</v>
      </c>
      <c r="B22" s="25"/>
      <c r="C22" s="20"/>
      <c r="D22" s="17" t="s">
        <v>30</v>
      </c>
      <c r="E22" s="18">
        <f>E23</f>
        <v>10970047</v>
      </c>
      <c r="F22" s="18">
        <f>F23</f>
        <v>10964387</v>
      </c>
      <c r="G22" s="23">
        <f>F22/E22%</f>
        <v>99.94840496125495</v>
      </c>
    </row>
    <row r="23" spans="1:7" ht="90">
      <c r="A23" s="14"/>
      <c r="B23" s="14" t="s">
        <v>31</v>
      </c>
      <c r="C23" s="6">
        <v>2110</v>
      </c>
      <c r="D23" s="5" t="s">
        <v>163</v>
      </c>
      <c r="E23" s="7">
        <v>10970047</v>
      </c>
      <c r="F23" s="7">
        <v>10964387</v>
      </c>
      <c r="G23" s="24"/>
    </row>
    <row r="24" spans="1:7" s="13" customFormat="1" ht="19.5" customHeight="1">
      <c r="A24" s="25" t="s">
        <v>135</v>
      </c>
      <c r="B24" s="25"/>
      <c r="C24" s="20"/>
      <c r="D24" s="19" t="s">
        <v>136</v>
      </c>
      <c r="E24" s="18">
        <f>E25</f>
        <v>13176</v>
      </c>
      <c r="F24" s="18">
        <f>F25</f>
        <v>13176</v>
      </c>
      <c r="G24" s="23"/>
    </row>
    <row r="25" spans="1:7" ht="18" customHeight="1">
      <c r="A25" s="14"/>
      <c r="B25" s="14" t="s">
        <v>149</v>
      </c>
      <c r="C25" s="6">
        <v>2110</v>
      </c>
      <c r="D25" s="5" t="s">
        <v>48</v>
      </c>
      <c r="E25" s="7">
        <v>13176</v>
      </c>
      <c r="F25" s="7">
        <v>13176</v>
      </c>
      <c r="G25" s="24"/>
    </row>
    <row r="26" spans="1:7" ht="15.75" thickBot="1">
      <c r="A26" s="26"/>
      <c r="B26" s="26"/>
      <c r="C26" s="27"/>
      <c r="D26" s="28"/>
      <c r="E26" s="29"/>
      <c r="F26" s="29"/>
      <c r="G26" s="30"/>
    </row>
    <row r="27" spans="1:7" s="13" customFormat="1" ht="26.25" customHeight="1" thickBot="1">
      <c r="A27" s="399" t="s">
        <v>39</v>
      </c>
      <c r="B27" s="400"/>
      <c r="C27" s="400"/>
      <c r="D27" s="392"/>
      <c r="E27" s="36">
        <f>E4+E6+E8+E15+E18+E20+E22+E24</f>
        <v>12067901</v>
      </c>
      <c r="F27" s="36">
        <f>F4+F6+F8+F15+F18+F20+F22+F24</f>
        <v>12055390</v>
      </c>
      <c r="G27" s="37">
        <f>F27/E27%</f>
        <v>99.89632828442991</v>
      </c>
    </row>
    <row r="28" spans="1:7" ht="15">
      <c r="A28" s="31"/>
      <c r="B28" s="31"/>
      <c r="C28" s="32"/>
      <c r="D28" s="33"/>
      <c r="E28" s="34"/>
      <c r="F28" s="34"/>
      <c r="G28" s="35"/>
    </row>
  </sheetData>
  <mergeCells count="4">
    <mergeCell ref="A2:G2"/>
    <mergeCell ref="F1:G1"/>
    <mergeCell ref="A27:D27"/>
    <mergeCell ref="D12:D14"/>
  </mergeCells>
  <printOptions/>
  <pageMargins left="0.75" right="0.75" top="1" bottom="1" header="0.5" footer="0.5"/>
  <pageSetup horizontalDpi="600" verticalDpi="600" orientation="portrait" paperSize="9" scale="83" r:id="rId1"/>
  <rowBreaks count="2" manualBreakCount="2">
    <brk id="27" max="6" man="1"/>
    <brk id="2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1"/>
  <sheetViews>
    <sheetView zoomScale="75" zoomScaleNormal="75" workbookViewId="0" topLeftCell="A7">
      <selection activeCell="O14" sqref="O14"/>
    </sheetView>
  </sheetViews>
  <sheetFormatPr defaultColWidth="9.00390625" defaultRowHeight="12.75"/>
  <cols>
    <col min="4" max="4" width="25.375" style="0" customWidth="1"/>
    <col min="5" max="5" width="18.125" style="0" customWidth="1"/>
    <col min="6" max="6" width="19.375" style="0" customWidth="1"/>
    <col min="7" max="7" width="14.125" style="0" customWidth="1"/>
  </cols>
  <sheetData>
    <row r="1" spans="1:7" ht="33.75" customHeight="1">
      <c r="A1" s="1"/>
      <c r="B1" s="1"/>
      <c r="C1" s="1"/>
      <c r="D1" s="1"/>
      <c r="E1" s="1"/>
      <c r="F1" s="397" t="s">
        <v>312</v>
      </c>
      <c r="G1" s="398"/>
    </row>
    <row r="2" spans="1:7" ht="52.5" customHeight="1" thickBot="1">
      <c r="A2" s="396" t="s">
        <v>491</v>
      </c>
      <c r="B2" s="396"/>
      <c r="C2" s="396"/>
      <c r="D2" s="396"/>
      <c r="E2" s="396"/>
      <c r="F2" s="396"/>
      <c r="G2" s="396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42" t="s">
        <v>7</v>
      </c>
    </row>
    <row r="4" spans="1:7" ht="15.75">
      <c r="A4" s="152" t="s">
        <v>63</v>
      </c>
      <c r="C4" s="153"/>
      <c r="D4" s="154" t="s">
        <v>77</v>
      </c>
      <c r="E4" s="155">
        <f>E5+E6+E7</f>
        <v>3024911</v>
      </c>
      <c r="F4" s="155">
        <f>F5+F6+F7</f>
        <v>3025711</v>
      </c>
      <c r="G4" s="166">
        <f>F4/E4%</f>
        <v>100.02644705910356</v>
      </c>
    </row>
    <row r="5" spans="1:7" ht="35.25" customHeight="1">
      <c r="A5" s="157"/>
      <c r="B5" s="158" t="s">
        <v>64</v>
      </c>
      <c r="C5" s="158" t="s">
        <v>238</v>
      </c>
      <c r="D5" s="159" t="s">
        <v>78</v>
      </c>
      <c r="E5" s="160"/>
      <c r="F5" s="160">
        <v>800</v>
      </c>
      <c r="G5" s="156"/>
    </row>
    <row r="6" spans="1:7" ht="42" customHeight="1">
      <c r="A6" s="6"/>
      <c r="B6" s="158" t="s">
        <v>64</v>
      </c>
      <c r="C6" s="157">
        <v>6207</v>
      </c>
      <c r="D6" s="159" t="s">
        <v>78</v>
      </c>
      <c r="E6" s="160">
        <v>2833151</v>
      </c>
      <c r="F6" s="160">
        <v>2833151</v>
      </c>
      <c r="G6" s="156"/>
    </row>
    <row r="7" spans="1:7" ht="38.25" customHeight="1">
      <c r="A7" s="16"/>
      <c r="B7" s="158" t="s">
        <v>64</v>
      </c>
      <c r="C7" s="157">
        <v>6260</v>
      </c>
      <c r="D7" s="159" t="s">
        <v>78</v>
      </c>
      <c r="E7" s="160">
        <v>191760</v>
      </c>
      <c r="F7" s="160">
        <v>191760</v>
      </c>
      <c r="G7" s="114"/>
    </row>
    <row r="8" spans="1:7" ht="39" customHeight="1">
      <c r="A8" s="161" t="s">
        <v>11</v>
      </c>
      <c r="B8" s="162"/>
      <c r="C8" s="163"/>
      <c r="D8" s="164" t="s">
        <v>13</v>
      </c>
      <c r="E8" s="165">
        <f>E9</f>
        <v>15170863</v>
      </c>
      <c r="F8" s="165">
        <f>F9</f>
        <v>493588</v>
      </c>
      <c r="G8" s="166">
        <f>F8/E8%</f>
        <v>3.2535261837115</v>
      </c>
    </row>
    <row r="9" spans="1:7" ht="42" customHeight="1">
      <c r="A9" s="158"/>
      <c r="B9" s="158" t="s">
        <v>12</v>
      </c>
      <c r="C9" s="158" t="s">
        <v>284</v>
      </c>
      <c r="D9" s="159" t="s">
        <v>14</v>
      </c>
      <c r="E9" s="160">
        <v>15170863</v>
      </c>
      <c r="F9" s="160">
        <v>493588</v>
      </c>
      <c r="G9" s="156"/>
    </row>
    <row r="10" spans="1:7" ht="21.75" customHeight="1">
      <c r="A10" s="167" t="s">
        <v>15</v>
      </c>
      <c r="B10" s="167"/>
      <c r="C10" s="168"/>
      <c r="D10" s="169" t="s">
        <v>16</v>
      </c>
      <c r="E10" s="170">
        <f>E11+E12</f>
        <v>2254402</v>
      </c>
      <c r="F10" s="170">
        <f>F11+F12</f>
        <v>1862673</v>
      </c>
      <c r="G10" s="156">
        <f>F10/E10%</f>
        <v>82.62381775743634</v>
      </c>
    </row>
    <row r="11" spans="1:7" ht="45.75" customHeight="1">
      <c r="A11" s="158"/>
      <c r="B11" s="158" t="s">
        <v>166</v>
      </c>
      <c r="C11" s="157">
        <v>6207</v>
      </c>
      <c r="D11" s="159" t="s">
        <v>174</v>
      </c>
      <c r="E11" s="160">
        <v>2222378</v>
      </c>
      <c r="F11" s="160">
        <v>1836916</v>
      </c>
      <c r="G11" s="156"/>
    </row>
    <row r="12" spans="1:7" ht="45.75" customHeight="1">
      <c r="A12" s="158"/>
      <c r="B12" s="158" t="s">
        <v>166</v>
      </c>
      <c r="C12" s="157">
        <v>6300</v>
      </c>
      <c r="D12" s="159" t="s">
        <v>174</v>
      </c>
      <c r="E12" s="160">
        <v>32024</v>
      </c>
      <c r="F12" s="160">
        <v>25757</v>
      </c>
      <c r="G12" s="156"/>
    </row>
    <row r="13" spans="1:7" ht="33.75" customHeight="1">
      <c r="A13" s="167" t="s">
        <v>23</v>
      </c>
      <c r="B13" s="167"/>
      <c r="C13" s="168"/>
      <c r="D13" s="171" t="s">
        <v>296</v>
      </c>
      <c r="E13" s="170">
        <f>E14</f>
        <v>6769249</v>
      </c>
      <c r="F13" s="170">
        <f>F14</f>
        <v>4664402</v>
      </c>
      <c r="G13" s="156">
        <f>F13/E13%</f>
        <v>68.90575306064233</v>
      </c>
    </row>
    <row r="14" spans="1:7" ht="26.25" customHeight="1">
      <c r="A14" s="158"/>
      <c r="B14" s="158" t="s">
        <v>66</v>
      </c>
      <c r="C14" s="158" t="s">
        <v>383</v>
      </c>
      <c r="D14" s="159" t="s">
        <v>79</v>
      </c>
      <c r="E14" s="160">
        <v>6769249</v>
      </c>
      <c r="F14" s="160">
        <v>4664402</v>
      </c>
      <c r="G14" s="156"/>
    </row>
    <row r="15" spans="1:7" ht="27.75" customHeight="1">
      <c r="A15" s="178" t="s">
        <v>43</v>
      </c>
      <c r="B15" s="178"/>
      <c r="C15" s="179"/>
      <c r="D15" s="180" t="s">
        <v>285</v>
      </c>
      <c r="E15" s="170">
        <f>E16+E17</f>
        <v>2438</v>
      </c>
      <c r="F15" s="170">
        <f>F16+F17</f>
        <v>37952</v>
      </c>
      <c r="G15" s="156">
        <v>1556.69</v>
      </c>
    </row>
    <row r="16" spans="1:7" ht="26.25" customHeight="1">
      <c r="A16" s="158"/>
      <c r="B16" s="158" t="s">
        <v>70</v>
      </c>
      <c r="C16" s="158" t="s">
        <v>238</v>
      </c>
      <c r="D16" s="159" t="s">
        <v>83</v>
      </c>
      <c r="E16" s="160">
        <v>812</v>
      </c>
      <c r="F16" s="160">
        <v>9587</v>
      </c>
      <c r="G16" s="156"/>
    </row>
    <row r="17" spans="1:7" ht="29.25" customHeight="1">
      <c r="A17" s="175"/>
      <c r="B17" s="175" t="s">
        <v>159</v>
      </c>
      <c r="C17" s="175" t="s">
        <v>238</v>
      </c>
      <c r="D17" s="384" t="s">
        <v>196</v>
      </c>
      <c r="E17" s="160">
        <v>1626</v>
      </c>
      <c r="F17" s="160">
        <v>28365</v>
      </c>
      <c r="G17" s="156"/>
    </row>
    <row r="18" spans="1:7" ht="21.75" customHeight="1">
      <c r="A18" s="172" t="s">
        <v>107</v>
      </c>
      <c r="B18" s="172"/>
      <c r="C18" s="173"/>
      <c r="D18" s="174" t="s">
        <v>108</v>
      </c>
      <c r="E18" s="165">
        <f>E19+E20</f>
        <v>1005010</v>
      </c>
      <c r="F18" s="165">
        <f>F19+F20</f>
        <v>286918</v>
      </c>
      <c r="G18" s="156">
        <f>F18/E18%</f>
        <v>28.548770658998418</v>
      </c>
    </row>
    <row r="19" spans="1:7" ht="32.25" customHeight="1">
      <c r="A19" s="175"/>
      <c r="B19" s="175" t="s">
        <v>231</v>
      </c>
      <c r="C19" s="176">
        <v>6207</v>
      </c>
      <c r="D19" s="177" t="s">
        <v>232</v>
      </c>
      <c r="E19" s="160">
        <v>807832</v>
      </c>
      <c r="F19" s="160">
        <v>89740</v>
      </c>
      <c r="G19" s="156"/>
    </row>
    <row r="20" spans="1:7" ht="24.75" customHeight="1" thickBot="1">
      <c r="A20" s="178"/>
      <c r="B20" s="247" t="s">
        <v>231</v>
      </c>
      <c r="C20" s="385">
        <v>6309</v>
      </c>
      <c r="D20" s="177" t="s">
        <v>232</v>
      </c>
      <c r="E20" s="245">
        <v>197178</v>
      </c>
      <c r="F20" s="245">
        <v>197178</v>
      </c>
      <c r="G20" s="261"/>
    </row>
    <row r="21" spans="1:7" s="262" customFormat="1" ht="16.5" thickBot="1">
      <c r="A21" s="416" t="s">
        <v>39</v>
      </c>
      <c r="B21" s="417"/>
      <c r="C21" s="417"/>
      <c r="D21" s="418"/>
      <c r="E21" s="252">
        <f>E4+E8+E10+E13+E15+E18</f>
        <v>28226873</v>
      </c>
      <c r="F21" s="252">
        <f>F4+F8+F10+F13+F15+F18</f>
        <v>10371244</v>
      </c>
      <c r="G21" s="253">
        <f>F21/E21%</f>
        <v>36.74244752509426</v>
      </c>
    </row>
  </sheetData>
  <mergeCells count="3">
    <mergeCell ref="F1:G1"/>
    <mergeCell ref="A2:G2"/>
    <mergeCell ref="A21:D21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147"/>
  <sheetViews>
    <sheetView zoomScale="75" zoomScaleNormal="75" workbookViewId="0" topLeftCell="A1">
      <pane xSplit="8" ySplit="1" topLeftCell="I130" activePane="bottomRight" state="frozen"/>
      <selection pane="topLeft" activeCell="A1" sqref="A1"/>
      <selection pane="topRight" activeCell="I1" sqref="I1"/>
      <selection pane="bottomLeft" activeCell="A2" sqref="A2"/>
      <selection pane="bottomRight" activeCell="L79" sqref="L79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07" customWidth="1"/>
    <col min="4" max="4" width="35.75390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97" t="s">
        <v>128</v>
      </c>
      <c r="G1" s="398"/>
    </row>
    <row r="2" spans="1:7" ht="94.5" customHeight="1" thickBot="1">
      <c r="A2" s="419" t="s">
        <v>490</v>
      </c>
      <c r="B2" s="419"/>
      <c r="C2" s="419"/>
      <c r="D2" s="419"/>
      <c r="E2" s="419"/>
      <c r="F2" s="419"/>
      <c r="G2" s="419"/>
    </row>
    <row r="3" spans="1:7" ht="16.5" thickBot="1">
      <c r="A3" s="2" t="s">
        <v>1</v>
      </c>
      <c r="B3" s="3" t="s">
        <v>2</v>
      </c>
      <c r="C3" s="108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40" customFormat="1" ht="18.75" customHeight="1">
      <c r="A4" s="63" t="s">
        <v>8</v>
      </c>
      <c r="B4" s="63"/>
      <c r="C4" s="63"/>
      <c r="D4" s="61" t="s">
        <v>10</v>
      </c>
      <c r="E4" s="68">
        <f>E5</f>
        <v>14000</v>
      </c>
      <c r="F4" s="68">
        <f>F5</f>
        <v>10860</v>
      </c>
      <c r="G4" s="114">
        <f>F4/E4%</f>
        <v>77.57142857142857</v>
      </c>
    </row>
    <row r="5" spans="1:7" ht="46.5" customHeight="1">
      <c r="A5" s="6"/>
      <c r="B5" s="14" t="s">
        <v>9</v>
      </c>
      <c r="C5" s="14"/>
      <c r="D5" s="5" t="s">
        <v>165</v>
      </c>
      <c r="E5" s="7">
        <f>E6</f>
        <v>14000</v>
      </c>
      <c r="F5" s="7">
        <f>F6</f>
        <v>10860</v>
      </c>
      <c r="G5" s="21"/>
    </row>
    <row r="6" spans="1:7" ht="69" customHeight="1">
      <c r="A6" s="6"/>
      <c r="B6" s="14"/>
      <c r="C6" s="14">
        <v>2110</v>
      </c>
      <c r="D6" s="40" t="s">
        <v>203</v>
      </c>
      <c r="E6" s="7">
        <v>14000</v>
      </c>
      <c r="F6" s="7">
        <v>10860</v>
      </c>
      <c r="G6" s="21"/>
    </row>
    <row r="7" spans="1:7" s="13" customFormat="1" ht="18.75" customHeight="1">
      <c r="A7" s="25" t="s">
        <v>40</v>
      </c>
      <c r="B7" s="25"/>
      <c r="C7" s="25"/>
      <c r="D7" s="19" t="s">
        <v>76</v>
      </c>
      <c r="E7" s="18">
        <f>E9</f>
        <v>45000</v>
      </c>
      <c r="F7" s="18">
        <f>F9</f>
        <v>43191</v>
      </c>
      <c r="G7" s="21">
        <f>F7/E7%</f>
        <v>95.98</v>
      </c>
    </row>
    <row r="8" spans="1:7" ht="24" customHeight="1">
      <c r="A8" s="6"/>
      <c r="B8" s="14" t="s">
        <v>145</v>
      </c>
      <c r="C8" s="14"/>
      <c r="D8" s="5" t="s">
        <v>146</v>
      </c>
      <c r="E8" s="7">
        <f>E9</f>
        <v>45000</v>
      </c>
      <c r="F8" s="7">
        <f>F9</f>
        <v>43191</v>
      </c>
      <c r="G8" s="6"/>
    </row>
    <row r="9" spans="1:7" ht="82.5" customHeight="1">
      <c r="A9" s="6"/>
      <c r="B9" s="14"/>
      <c r="C9" s="14">
        <v>2460</v>
      </c>
      <c r="D9" s="40" t="s">
        <v>222</v>
      </c>
      <c r="E9" s="7">
        <v>45000</v>
      </c>
      <c r="F9" s="7">
        <v>43191</v>
      </c>
      <c r="G9" s="6"/>
    </row>
    <row r="10" spans="1:7" s="13" customFormat="1" ht="21" customHeight="1">
      <c r="A10" s="25" t="s">
        <v>63</v>
      </c>
      <c r="B10" s="25"/>
      <c r="C10" s="25"/>
      <c r="D10" s="19" t="s">
        <v>77</v>
      </c>
      <c r="E10" s="18">
        <f>E11+E22</f>
        <v>3650258</v>
      </c>
      <c r="F10" s="18">
        <f>F11+F22</f>
        <v>3836179</v>
      </c>
      <c r="G10" s="23">
        <f>F10/E10%</f>
        <v>105.09336600317017</v>
      </c>
    </row>
    <row r="11" spans="1:7" ht="21" customHeight="1">
      <c r="A11" s="14"/>
      <c r="B11" s="14" t="s">
        <v>64</v>
      </c>
      <c r="C11" s="14"/>
      <c r="D11" s="5" t="s">
        <v>78</v>
      </c>
      <c r="E11" s="7">
        <f>E17+E18+E19+E20+E21</f>
        <v>3650258</v>
      </c>
      <c r="F11" s="7">
        <f>F17+F18+F19+F20+F21</f>
        <v>3836151</v>
      </c>
      <c r="G11" s="24"/>
    </row>
    <row r="12" spans="1:7" ht="15" hidden="1">
      <c r="A12" s="14"/>
      <c r="B12" s="14"/>
      <c r="C12" s="14"/>
      <c r="D12" s="5"/>
      <c r="E12" s="7"/>
      <c r="F12" s="7"/>
      <c r="G12" s="24"/>
    </row>
    <row r="13" spans="1:7" ht="15" hidden="1">
      <c r="A13" s="14"/>
      <c r="B13" s="14"/>
      <c r="C13" s="14"/>
      <c r="D13" s="5"/>
      <c r="E13" s="7"/>
      <c r="F13" s="7"/>
      <c r="G13" s="24"/>
    </row>
    <row r="14" spans="1:7" ht="54.75" customHeight="1" hidden="1">
      <c r="A14" s="14"/>
      <c r="B14" s="14"/>
      <c r="C14" s="14" t="s">
        <v>198</v>
      </c>
      <c r="D14" s="40" t="s">
        <v>201</v>
      </c>
      <c r="E14" s="7"/>
      <c r="F14" s="7"/>
      <c r="G14" s="24"/>
    </row>
    <row r="15" spans="1:7" ht="66.75" customHeight="1" hidden="1">
      <c r="A15" s="14"/>
      <c r="B15" s="14"/>
      <c r="C15" s="14" t="s">
        <v>199</v>
      </c>
      <c r="D15" s="40" t="s">
        <v>223</v>
      </c>
      <c r="E15" s="7"/>
      <c r="F15" s="7"/>
      <c r="G15" s="24"/>
    </row>
    <row r="16" spans="1:7" ht="49.5" customHeight="1" hidden="1">
      <c r="A16" s="14"/>
      <c r="B16" s="14"/>
      <c r="C16" s="14" t="s">
        <v>200</v>
      </c>
      <c r="D16" s="40" t="s">
        <v>202</v>
      </c>
      <c r="E16" s="7"/>
      <c r="F16" s="7"/>
      <c r="G16" s="24"/>
    </row>
    <row r="17" spans="1:7" ht="57.75" customHeight="1">
      <c r="A17" s="14"/>
      <c r="B17" s="14"/>
      <c r="C17" s="14" t="s">
        <v>215</v>
      </c>
      <c r="D17" s="40" t="s">
        <v>216</v>
      </c>
      <c r="E17" s="7">
        <v>15000</v>
      </c>
      <c r="F17" s="7">
        <v>15000</v>
      </c>
      <c r="G17" s="24"/>
    </row>
    <row r="18" spans="1:7" ht="72" customHeight="1">
      <c r="A18" s="14"/>
      <c r="B18" s="14"/>
      <c r="C18" s="14" t="s">
        <v>337</v>
      </c>
      <c r="D18" s="40" t="s">
        <v>338</v>
      </c>
      <c r="E18" s="7">
        <v>610347</v>
      </c>
      <c r="F18" s="7">
        <v>610346</v>
      </c>
      <c r="G18" s="24"/>
    </row>
    <row r="19" spans="1:7" ht="34.5" customHeight="1">
      <c r="A19" s="97"/>
      <c r="B19" s="97"/>
      <c r="C19" s="106" t="s">
        <v>339</v>
      </c>
      <c r="D19" s="100" t="s">
        <v>211</v>
      </c>
      <c r="E19" s="98"/>
      <c r="F19" s="98">
        <v>185894</v>
      </c>
      <c r="G19" s="99"/>
    </row>
    <row r="20" spans="1:7" ht="87" customHeight="1">
      <c r="A20" s="97"/>
      <c r="B20" s="97"/>
      <c r="C20" s="106" t="s">
        <v>383</v>
      </c>
      <c r="D20" s="104" t="s">
        <v>386</v>
      </c>
      <c r="E20" s="98">
        <v>2833151</v>
      </c>
      <c r="F20" s="98">
        <v>2833151</v>
      </c>
      <c r="G20" s="99"/>
    </row>
    <row r="21" spans="1:7" ht="81" customHeight="1">
      <c r="A21" s="97"/>
      <c r="B21" s="97"/>
      <c r="C21" s="110" t="s">
        <v>237</v>
      </c>
      <c r="D21" s="100" t="s">
        <v>384</v>
      </c>
      <c r="E21" s="98">
        <v>191760</v>
      </c>
      <c r="F21" s="98">
        <v>191760</v>
      </c>
      <c r="G21" s="99"/>
    </row>
    <row r="22" spans="1:7" ht="31.5" customHeight="1">
      <c r="A22" s="97"/>
      <c r="B22" s="97" t="s">
        <v>275</v>
      </c>
      <c r="C22" s="106"/>
      <c r="D22" s="67" t="s">
        <v>378</v>
      </c>
      <c r="E22" s="98">
        <f>E23</f>
        <v>0</v>
      </c>
      <c r="F22" s="98">
        <f>F23</f>
        <v>28</v>
      </c>
      <c r="G22" s="99"/>
    </row>
    <row r="23" spans="1:7" ht="28.5" customHeight="1">
      <c r="A23" s="97"/>
      <c r="B23" s="97"/>
      <c r="C23" s="110" t="s">
        <v>157</v>
      </c>
      <c r="D23" s="100" t="s">
        <v>211</v>
      </c>
      <c r="E23" s="98"/>
      <c r="F23" s="98">
        <v>28</v>
      </c>
      <c r="G23" s="99"/>
    </row>
    <row r="24" spans="1:7" s="13" customFormat="1" ht="24.75" customHeight="1">
      <c r="A24" s="15" t="s">
        <v>11</v>
      </c>
      <c r="B24" s="15"/>
      <c r="C24" s="25"/>
      <c r="D24" s="19" t="s">
        <v>13</v>
      </c>
      <c r="E24" s="18">
        <f>E25</f>
        <v>20174403</v>
      </c>
      <c r="F24" s="18">
        <f>F25</f>
        <v>5515947</v>
      </c>
      <c r="G24" s="23">
        <f>F24/E24%</f>
        <v>27.341314635184002</v>
      </c>
    </row>
    <row r="25" spans="1:7" ht="35.25" customHeight="1">
      <c r="A25" s="16"/>
      <c r="B25" s="14" t="s">
        <v>12</v>
      </c>
      <c r="C25" s="14"/>
      <c r="D25" s="5" t="s">
        <v>14</v>
      </c>
      <c r="E25" s="7">
        <f>E26+E27+E28</f>
        <v>20174403</v>
      </c>
      <c r="F25" s="7">
        <f>F26+F27+F28</f>
        <v>5515947</v>
      </c>
      <c r="G25" s="24"/>
    </row>
    <row r="26" spans="1:7" ht="68.25" customHeight="1">
      <c r="A26" s="16"/>
      <c r="B26" s="14"/>
      <c r="C26" s="14">
        <v>2110</v>
      </c>
      <c r="D26" s="40" t="s">
        <v>203</v>
      </c>
      <c r="E26" s="7">
        <v>150000</v>
      </c>
      <c r="F26" s="7">
        <v>148026</v>
      </c>
      <c r="G26" s="24"/>
    </row>
    <row r="27" spans="1:7" ht="47.25" customHeight="1">
      <c r="A27" s="16"/>
      <c r="B27" s="14"/>
      <c r="C27" s="14" t="s">
        <v>284</v>
      </c>
      <c r="D27" s="40" t="s">
        <v>340</v>
      </c>
      <c r="E27" s="7">
        <v>15170863</v>
      </c>
      <c r="F27" s="7">
        <v>493588</v>
      </c>
      <c r="G27" s="24"/>
    </row>
    <row r="28" spans="1:7" ht="72" customHeight="1">
      <c r="A28" s="16"/>
      <c r="B28" s="14"/>
      <c r="C28" s="109" t="s">
        <v>341</v>
      </c>
      <c r="D28" s="40" t="s">
        <v>211</v>
      </c>
      <c r="E28" s="7">
        <v>4853540</v>
      </c>
      <c r="F28" s="7">
        <v>4874333</v>
      </c>
      <c r="G28" s="24"/>
    </row>
    <row r="29" spans="1:7" s="13" customFormat="1" ht="21" customHeight="1">
      <c r="A29" s="25" t="s">
        <v>15</v>
      </c>
      <c r="B29" s="25"/>
      <c r="C29" s="25"/>
      <c r="D29" s="17" t="s">
        <v>16</v>
      </c>
      <c r="E29" s="18">
        <f>E30+E36+E38+E40</f>
        <v>3415973</v>
      </c>
      <c r="F29" s="18">
        <f>F30+F36+F38+F40</f>
        <v>3584755</v>
      </c>
      <c r="G29" s="23">
        <f>F29/E29%</f>
        <v>104.94096411183577</v>
      </c>
    </row>
    <row r="30" spans="1:7" s="13" customFormat="1" ht="33.75" customHeight="1">
      <c r="A30" s="25"/>
      <c r="B30" s="14" t="s">
        <v>166</v>
      </c>
      <c r="C30" s="25"/>
      <c r="D30" s="5" t="s">
        <v>174</v>
      </c>
      <c r="E30" s="7">
        <f>E31+E32+E33+E34+E35</f>
        <v>2968639</v>
      </c>
      <c r="F30" s="7">
        <f>F31+F32+F33+F34+F35</f>
        <v>3137421</v>
      </c>
      <c r="G30" s="23"/>
    </row>
    <row r="31" spans="1:7" s="13" customFormat="1" ht="68.25" customHeight="1">
      <c r="A31" s="101"/>
      <c r="B31" s="101"/>
      <c r="C31" s="101">
        <v>2110</v>
      </c>
      <c r="D31" s="40" t="s">
        <v>203</v>
      </c>
      <c r="E31" s="102">
        <v>210000</v>
      </c>
      <c r="F31" s="102">
        <v>210000</v>
      </c>
      <c r="G31" s="103"/>
    </row>
    <row r="32" spans="1:7" s="13" customFormat="1" ht="68.25" customHeight="1">
      <c r="A32" s="101"/>
      <c r="B32" s="101"/>
      <c r="C32" s="101" t="s">
        <v>337</v>
      </c>
      <c r="D32" s="40" t="s">
        <v>338</v>
      </c>
      <c r="E32" s="102">
        <v>504237</v>
      </c>
      <c r="F32" s="102">
        <v>306555</v>
      </c>
      <c r="G32" s="103"/>
    </row>
    <row r="33" spans="1:7" s="13" customFormat="1" ht="56.25" customHeight="1">
      <c r="A33" s="101"/>
      <c r="B33" s="101"/>
      <c r="C33" s="110" t="s">
        <v>309</v>
      </c>
      <c r="D33" s="104" t="s">
        <v>211</v>
      </c>
      <c r="E33" s="102"/>
      <c r="F33" s="102">
        <v>758193</v>
      </c>
      <c r="G33" s="103"/>
    </row>
    <row r="34" spans="1:7" s="13" customFormat="1" ht="89.25" customHeight="1">
      <c r="A34" s="101"/>
      <c r="B34" s="101"/>
      <c r="C34" s="110" t="s">
        <v>383</v>
      </c>
      <c r="D34" s="104" t="s">
        <v>386</v>
      </c>
      <c r="E34" s="102">
        <v>2222378</v>
      </c>
      <c r="F34" s="102">
        <v>1836916</v>
      </c>
      <c r="G34" s="103"/>
    </row>
    <row r="35" spans="1:7" s="13" customFormat="1" ht="85.5" customHeight="1">
      <c r="A35" s="101"/>
      <c r="B35" s="101"/>
      <c r="C35" s="110" t="s">
        <v>385</v>
      </c>
      <c r="D35" s="104" t="s">
        <v>387</v>
      </c>
      <c r="E35" s="102">
        <v>32024</v>
      </c>
      <c r="F35" s="102">
        <v>25757</v>
      </c>
      <c r="G35" s="103"/>
    </row>
    <row r="36" spans="1:7" ht="35.25" customHeight="1">
      <c r="A36" s="14"/>
      <c r="B36" s="14" t="s">
        <v>17</v>
      </c>
      <c r="C36" s="14"/>
      <c r="D36" s="5" t="s">
        <v>18</v>
      </c>
      <c r="E36" s="7">
        <f>E37</f>
        <v>65000</v>
      </c>
      <c r="F36" s="7">
        <f>F37</f>
        <v>65000</v>
      </c>
      <c r="G36" s="24"/>
    </row>
    <row r="37" spans="1:7" ht="67.5" customHeight="1">
      <c r="A37" s="14"/>
      <c r="B37" s="14"/>
      <c r="C37" s="14">
        <v>2110</v>
      </c>
      <c r="D37" s="40" t="s">
        <v>203</v>
      </c>
      <c r="E37" s="7">
        <v>65000</v>
      </c>
      <c r="F37" s="7">
        <v>65000</v>
      </c>
      <c r="G37" s="24"/>
    </row>
    <row r="38" spans="1:7" ht="33.75" customHeight="1" hidden="1">
      <c r="A38" s="14"/>
      <c r="B38" s="14" t="s">
        <v>19</v>
      </c>
      <c r="C38" s="14"/>
      <c r="D38" s="5" t="s">
        <v>20</v>
      </c>
      <c r="E38" s="7"/>
      <c r="F38" s="7"/>
      <c r="G38" s="24"/>
    </row>
    <row r="39" spans="1:7" ht="71.25" customHeight="1" hidden="1">
      <c r="A39" s="14"/>
      <c r="B39" s="14"/>
      <c r="C39" s="14">
        <v>2110</v>
      </c>
      <c r="D39" s="40" t="s">
        <v>203</v>
      </c>
      <c r="E39" s="7"/>
      <c r="F39" s="7"/>
      <c r="G39" s="24"/>
    </row>
    <row r="40" spans="1:7" ht="18" customHeight="1">
      <c r="A40" s="14"/>
      <c r="B40" s="14" t="s">
        <v>21</v>
      </c>
      <c r="C40" s="14"/>
      <c r="D40" s="8" t="s">
        <v>22</v>
      </c>
      <c r="E40" s="7">
        <f>E41+E42</f>
        <v>382334</v>
      </c>
      <c r="F40" s="7">
        <f>F41+F42</f>
        <v>382334</v>
      </c>
      <c r="G40" s="24"/>
    </row>
    <row r="41" spans="1:7" ht="68.25" customHeight="1">
      <c r="A41" s="14"/>
      <c r="B41" s="14"/>
      <c r="C41" s="14">
        <v>2110</v>
      </c>
      <c r="D41" s="40" t="s">
        <v>203</v>
      </c>
      <c r="E41" s="7">
        <v>382334</v>
      </c>
      <c r="F41" s="7">
        <v>382334</v>
      </c>
      <c r="G41" s="24"/>
    </row>
    <row r="42" spans="1:7" ht="72" customHeight="1" hidden="1">
      <c r="A42" s="14"/>
      <c r="B42" s="14"/>
      <c r="C42" s="14">
        <v>6410</v>
      </c>
      <c r="D42" s="40" t="s">
        <v>204</v>
      </c>
      <c r="E42" s="7"/>
      <c r="F42" s="7"/>
      <c r="G42" s="24"/>
    </row>
    <row r="43" spans="1:7" s="13" customFormat="1" ht="22.5" customHeight="1">
      <c r="A43" s="25" t="s">
        <v>23</v>
      </c>
      <c r="B43" s="25"/>
      <c r="C43" s="25"/>
      <c r="D43" s="19" t="s">
        <v>24</v>
      </c>
      <c r="E43" s="18">
        <f>E44+E46+E50</f>
        <v>7401993</v>
      </c>
      <c r="F43" s="18">
        <f>F44+F46+F50</f>
        <v>5873462</v>
      </c>
      <c r="G43" s="23">
        <f>F43/E43%</f>
        <v>79.34973729372616</v>
      </c>
    </row>
    <row r="44" spans="1:7" ht="21.75" customHeight="1">
      <c r="A44" s="14"/>
      <c r="B44" s="14" t="s">
        <v>25</v>
      </c>
      <c r="C44" s="14"/>
      <c r="D44" s="8" t="s">
        <v>87</v>
      </c>
      <c r="E44" s="7">
        <f>E45</f>
        <v>216744</v>
      </c>
      <c r="F44" s="7">
        <f>F45</f>
        <v>216744</v>
      </c>
      <c r="G44" s="23"/>
    </row>
    <row r="45" spans="1:7" ht="70.5" customHeight="1">
      <c r="A45" s="14"/>
      <c r="B45" s="14"/>
      <c r="C45" s="14">
        <v>2110</v>
      </c>
      <c r="D45" s="40" t="s">
        <v>203</v>
      </c>
      <c r="E45" s="7">
        <v>216744</v>
      </c>
      <c r="F45" s="7">
        <v>216744</v>
      </c>
      <c r="G45" s="23"/>
    </row>
    <row r="46" spans="1:7" ht="15.75">
      <c r="A46" s="14"/>
      <c r="B46" s="14" t="s">
        <v>66</v>
      </c>
      <c r="C46" s="14"/>
      <c r="D46" s="8" t="s">
        <v>79</v>
      </c>
      <c r="E46" s="7">
        <f>E47+E48+E49</f>
        <v>7143249</v>
      </c>
      <c r="F46" s="7">
        <f>F47+F48+F49</f>
        <v>5616455</v>
      </c>
      <c r="G46" s="23"/>
    </row>
    <row r="47" spans="1:7" ht="69.75" customHeight="1" hidden="1">
      <c r="A47" s="14"/>
      <c r="B47" s="14"/>
      <c r="C47" s="14"/>
      <c r="D47" s="40"/>
      <c r="E47" s="7"/>
      <c r="F47" s="7"/>
      <c r="G47" s="23"/>
    </row>
    <row r="48" spans="1:7" ht="33" customHeight="1">
      <c r="A48" s="14"/>
      <c r="B48" s="14"/>
      <c r="C48" s="109" t="s">
        <v>388</v>
      </c>
      <c r="D48" s="105" t="s">
        <v>211</v>
      </c>
      <c r="E48" s="7">
        <v>374000</v>
      </c>
      <c r="F48" s="7">
        <v>952053</v>
      </c>
      <c r="G48" s="23"/>
    </row>
    <row r="49" spans="1:7" ht="88.5" customHeight="1">
      <c r="A49" s="14"/>
      <c r="B49" s="14"/>
      <c r="C49" s="109" t="s">
        <v>383</v>
      </c>
      <c r="D49" s="104" t="s">
        <v>386</v>
      </c>
      <c r="E49" s="7">
        <v>6769249</v>
      </c>
      <c r="F49" s="7">
        <v>4664402</v>
      </c>
      <c r="G49" s="23"/>
    </row>
    <row r="50" spans="1:7" ht="21" customHeight="1">
      <c r="A50" s="14"/>
      <c r="B50" s="14" t="s">
        <v>27</v>
      </c>
      <c r="C50" s="14"/>
      <c r="D50" s="8" t="s">
        <v>28</v>
      </c>
      <c r="E50" s="7">
        <f>E51</f>
        <v>42000</v>
      </c>
      <c r="F50" s="7">
        <f>F51</f>
        <v>40263</v>
      </c>
      <c r="G50" s="23"/>
    </row>
    <row r="51" spans="1:7" ht="66" customHeight="1">
      <c r="A51" s="14"/>
      <c r="B51" s="14"/>
      <c r="C51" s="14">
        <v>2110</v>
      </c>
      <c r="D51" s="40" t="s">
        <v>203</v>
      </c>
      <c r="E51" s="7">
        <v>42000</v>
      </c>
      <c r="F51" s="7">
        <v>40263</v>
      </c>
      <c r="G51" s="23"/>
    </row>
    <row r="52" spans="1:7" ht="45" customHeight="1">
      <c r="A52" s="133" t="s">
        <v>469</v>
      </c>
      <c r="B52" s="133"/>
      <c r="C52" s="133"/>
      <c r="D52" s="386" t="s">
        <v>474</v>
      </c>
      <c r="E52" s="135">
        <f>E53</f>
        <v>27303</v>
      </c>
      <c r="F52" s="135">
        <f>F53</f>
        <v>27235</v>
      </c>
      <c r="G52" s="23">
        <f>F52/E52%</f>
        <v>99.7509431198037</v>
      </c>
    </row>
    <row r="53" spans="1:7" ht="56.25" customHeight="1">
      <c r="A53" s="14"/>
      <c r="B53" s="14" t="s">
        <v>470</v>
      </c>
      <c r="C53" s="14"/>
      <c r="D53" s="376" t="s">
        <v>471</v>
      </c>
      <c r="E53" s="7">
        <f>E54</f>
        <v>27303</v>
      </c>
      <c r="F53" s="7">
        <f>F54</f>
        <v>27235</v>
      </c>
      <c r="G53" s="24"/>
    </row>
    <row r="54" spans="1:7" ht="72" customHeight="1">
      <c r="A54" s="14"/>
      <c r="B54" s="14"/>
      <c r="C54" s="14" t="s">
        <v>212</v>
      </c>
      <c r="D54" s="40" t="s">
        <v>203</v>
      </c>
      <c r="E54" s="7">
        <v>27303</v>
      </c>
      <c r="F54" s="7">
        <v>27235</v>
      </c>
      <c r="G54" s="24"/>
    </row>
    <row r="55" spans="1:7" s="13" customFormat="1" ht="21" customHeight="1">
      <c r="A55" s="25" t="s">
        <v>129</v>
      </c>
      <c r="B55" s="25"/>
      <c r="C55" s="25"/>
      <c r="D55" s="19" t="s">
        <v>130</v>
      </c>
      <c r="E55" s="18">
        <f>E56</f>
        <v>1600</v>
      </c>
      <c r="F55" s="18">
        <f>F56</f>
        <v>1600</v>
      </c>
      <c r="G55" s="23">
        <v>0</v>
      </c>
    </row>
    <row r="56" spans="1:7" s="13" customFormat="1" ht="21" customHeight="1">
      <c r="A56" s="14"/>
      <c r="B56" s="14" t="s">
        <v>131</v>
      </c>
      <c r="C56" s="14"/>
      <c r="D56" s="5" t="s">
        <v>132</v>
      </c>
      <c r="E56" s="7">
        <f>E57</f>
        <v>1600</v>
      </c>
      <c r="F56" s="7">
        <f>F57</f>
        <v>1600</v>
      </c>
      <c r="G56" s="24"/>
    </row>
    <row r="57" spans="1:7" s="13" customFormat="1" ht="67.5" customHeight="1">
      <c r="A57" s="14"/>
      <c r="B57" s="14"/>
      <c r="C57" s="14">
        <v>2110</v>
      </c>
      <c r="D57" s="40" t="s">
        <v>203</v>
      </c>
      <c r="E57" s="7">
        <v>1600</v>
      </c>
      <c r="F57" s="7">
        <v>1600</v>
      </c>
      <c r="G57" s="24"/>
    </row>
    <row r="58" spans="1:7" s="13" customFormat="1" ht="36" customHeight="1">
      <c r="A58" s="25" t="s">
        <v>133</v>
      </c>
      <c r="B58" s="25"/>
      <c r="C58" s="25"/>
      <c r="D58" s="19" t="s">
        <v>134</v>
      </c>
      <c r="E58" s="18">
        <f>E59+E61</f>
        <v>10527</v>
      </c>
      <c r="F58" s="18">
        <f>F59+F61</f>
        <v>10526</v>
      </c>
      <c r="G58" s="23">
        <f>F58/E58%</f>
        <v>99.99050061745987</v>
      </c>
    </row>
    <row r="59" spans="1:7" s="91" customFormat="1" ht="27.75" customHeight="1">
      <c r="A59" s="101"/>
      <c r="B59" s="101" t="s">
        <v>288</v>
      </c>
      <c r="C59" s="101"/>
      <c r="D59" s="387" t="s">
        <v>289</v>
      </c>
      <c r="E59" s="102">
        <f>E60</f>
        <v>3000</v>
      </c>
      <c r="F59" s="102">
        <f>F60</f>
        <v>3000</v>
      </c>
      <c r="G59" s="103"/>
    </row>
    <row r="60" spans="1:7" s="13" customFormat="1" ht="69.75" customHeight="1">
      <c r="A60" s="14"/>
      <c r="B60" s="14"/>
      <c r="C60" s="14" t="s">
        <v>212</v>
      </c>
      <c r="D60" s="40" t="s">
        <v>203</v>
      </c>
      <c r="E60" s="7">
        <v>3000</v>
      </c>
      <c r="F60" s="7">
        <v>3000</v>
      </c>
      <c r="G60" s="24"/>
    </row>
    <row r="61" spans="1:7" s="13" customFormat="1" ht="36" customHeight="1">
      <c r="A61" s="14"/>
      <c r="B61" s="14" t="s">
        <v>375</v>
      </c>
      <c r="C61" s="14"/>
      <c r="D61" s="5" t="s">
        <v>389</v>
      </c>
      <c r="E61" s="7">
        <f>E62</f>
        <v>7527</v>
      </c>
      <c r="F61" s="7">
        <f>F62</f>
        <v>7526</v>
      </c>
      <c r="G61" s="24"/>
    </row>
    <row r="62" spans="1:7" s="13" customFormat="1" ht="41.25" customHeight="1">
      <c r="A62" s="14"/>
      <c r="B62" s="14"/>
      <c r="C62" s="14" t="s">
        <v>213</v>
      </c>
      <c r="D62" s="40" t="s">
        <v>390</v>
      </c>
      <c r="E62" s="7">
        <v>7527</v>
      </c>
      <c r="F62" s="7">
        <v>7526</v>
      </c>
      <c r="G62" s="24"/>
    </row>
    <row r="63" spans="1:7" s="13" customFormat="1" ht="57" customHeight="1">
      <c r="A63" s="25" t="s">
        <v>56</v>
      </c>
      <c r="B63" s="25"/>
      <c r="C63" s="25"/>
      <c r="D63" s="41" t="s">
        <v>194</v>
      </c>
      <c r="E63" s="18">
        <f>E64+E68</f>
        <v>26737716</v>
      </c>
      <c r="F63" s="18">
        <f>F64+F68</f>
        <v>26684532</v>
      </c>
      <c r="G63" s="23">
        <f>F63/E63%</f>
        <v>99.80108996594923</v>
      </c>
    </row>
    <row r="64" spans="1:7" ht="45" customHeight="1">
      <c r="A64" s="14"/>
      <c r="B64" s="14" t="s">
        <v>67</v>
      </c>
      <c r="C64" s="14"/>
      <c r="D64" s="40" t="s">
        <v>80</v>
      </c>
      <c r="E64" s="7">
        <f>E65+E66+E67</f>
        <v>3400000</v>
      </c>
      <c r="F64" s="7">
        <f>F65+F66+F67</f>
        <v>3694841</v>
      </c>
      <c r="G64" s="24"/>
    </row>
    <row r="65" spans="1:7" ht="21.75" customHeight="1">
      <c r="A65" s="14"/>
      <c r="B65" s="14"/>
      <c r="C65" s="14" t="s">
        <v>205</v>
      </c>
      <c r="D65" s="40" t="s">
        <v>206</v>
      </c>
      <c r="E65" s="7">
        <v>2900000</v>
      </c>
      <c r="F65" s="7">
        <v>2925893</v>
      </c>
      <c r="G65" s="24"/>
    </row>
    <row r="66" spans="1:7" ht="59.25" customHeight="1">
      <c r="A66" s="14"/>
      <c r="B66" s="14"/>
      <c r="C66" s="14" t="s">
        <v>297</v>
      </c>
      <c r="D66" s="40" t="s">
        <v>298</v>
      </c>
      <c r="E66" s="7">
        <v>500000</v>
      </c>
      <c r="F66" s="7">
        <v>724178</v>
      </c>
      <c r="G66" s="24"/>
    </row>
    <row r="67" spans="1:7" ht="31.5" customHeight="1">
      <c r="A67" s="14"/>
      <c r="B67" s="14"/>
      <c r="C67" s="109" t="s">
        <v>299</v>
      </c>
      <c r="D67" s="40" t="s">
        <v>211</v>
      </c>
      <c r="E67" s="7"/>
      <c r="F67" s="7">
        <v>44770</v>
      </c>
      <c r="G67" s="24"/>
    </row>
    <row r="68" spans="1:7" ht="41.25" customHeight="1">
      <c r="A68" s="14"/>
      <c r="B68" s="14" t="s">
        <v>81</v>
      </c>
      <c r="C68" s="14"/>
      <c r="D68" s="40" t="s">
        <v>195</v>
      </c>
      <c r="E68" s="7">
        <f>E69+E70</f>
        <v>23337716</v>
      </c>
      <c r="F68" s="7">
        <f>F69+F70</f>
        <v>22989691</v>
      </c>
      <c r="G68" s="24"/>
    </row>
    <row r="69" spans="1:7" ht="26.25" customHeight="1">
      <c r="A69" s="14"/>
      <c r="B69" s="14"/>
      <c r="C69" s="14" t="s">
        <v>207</v>
      </c>
      <c r="D69" s="40" t="s">
        <v>209</v>
      </c>
      <c r="E69" s="7">
        <v>21837716</v>
      </c>
      <c r="F69" s="7">
        <v>21370826</v>
      </c>
      <c r="G69" s="24"/>
    </row>
    <row r="70" spans="1:9" ht="23.25" customHeight="1">
      <c r="A70" s="14"/>
      <c r="B70" s="14"/>
      <c r="C70" s="14" t="s">
        <v>208</v>
      </c>
      <c r="D70" s="40" t="s">
        <v>210</v>
      </c>
      <c r="E70" s="7">
        <v>1500000</v>
      </c>
      <c r="F70" s="7">
        <v>1618865</v>
      </c>
      <c r="G70" s="24"/>
      <c r="H70" s="57"/>
      <c r="I70" s="57"/>
    </row>
    <row r="71" spans="1:9" s="13" customFormat="1" ht="22.5" customHeight="1">
      <c r="A71" s="167" t="s">
        <v>57</v>
      </c>
      <c r="B71" s="167"/>
      <c r="C71" s="167"/>
      <c r="D71" s="169" t="s">
        <v>58</v>
      </c>
      <c r="E71" s="170">
        <f>E72+E75+E77+E79</f>
        <v>21442376</v>
      </c>
      <c r="F71" s="170">
        <f>F72+F75+F77+F79</f>
        <v>21442376</v>
      </c>
      <c r="G71" s="220">
        <f>F71/E71%</f>
        <v>100</v>
      </c>
      <c r="H71" s="277"/>
      <c r="I71" s="139"/>
    </row>
    <row r="72" spans="1:7" ht="45.75" customHeight="1">
      <c r="A72" s="14"/>
      <c r="B72" s="14" t="s">
        <v>59</v>
      </c>
      <c r="C72" s="14"/>
      <c r="D72" s="40" t="s">
        <v>60</v>
      </c>
      <c r="E72" s="7">
        <f>E74</f>
        <v>17048593</v>
      </c>
      <c r="F72" s="7">
        <f>F74</f>
        <v>17048593</v>
      </c>
      <c r="G72" s="24"/>
    </row>
    <row r="73" spans="1:7" ht="42" customHeight="1" hidden="1">
      <c r="A73" s="14"/>
      <c r="B73" s="14"/>
      <c r="C73" s="14"/>
      <c r="D73" s="40"/>
      <c r="E73" s="7"/>
      <c r="F73" s="7"/>
      <c r="G73" s="24"/>
    </row>
    <row r="74" spans="1:7" ht="25.5" customHeight="1">
      <c r="A74" s="14"/>
      <c r="B74" s="14"/>
      <c r="C74" s="14" t="s">
        <v>300</v>
      </c>
      <c r="D74" s="40" t="s">
        <v>301</v>
      </c>
      <c r="E74" s="7">
        <v>17048593</v>
      </c>
      <c r="F74" s="7">
        <v>17048593</v>
      </c>
      <c r="G74" s="24"/>
    </row>
    <row r="75" spans="1:7" ht="42" customHeight="1" hidden="1">
      <c r="A75" s="14"/>
      <c r="B75" s="14" t="s">
        <v>290</v>
      </c>
      <c r="C75" s="14"/>
      <c r="D75" s="40" t="s">
        <v>295</v>
      </c>
      <c r="E75" s="7"/>
      <c r="F75" s="7"/>
      <c r="G75" s="24"/>
    </row>
    <row r="76" spans="1:7" ht="85.5" customHeight="1" hidden="1">
      <c r="A76" s="14"/>
      <c r="B76" s="14"/>
      <c r="C76" s="14" t="s">
        <v>302</v>
      </c>
      <c r="D76" s="40" t="s">
        <v>303</v>
      </c>
      <c r="E76" s="7"/>
      <c r="F76" s="7"/>
      <c r="G76" s="24"/>
    </row>
    <row r="77" spans="1:7" ht="30.75" customHeight="1" hidden="1">
      <c r="A77" s="14"/>
      <c r="B77" s="14" t="s">
        <v>61</v>
      </c>
      <c r="C77" s="14"/>
      <c r="D77" s="40" t="s">
        <v>147</v>
      </c>
      <c r="E77" s="7"/>
      <c r="F77" s="7"/>
      <c r="G77" s="24"/>
    </row>
    <row r="78" spans="1:7" ht="30.75" customHeight="1" hidden="1">
      <c r="A78" s="14"/>
      <c r="B78" s="14"/>
      <c r="C78" s="14" t="s">
        <v>300</v>
      </c>
      <c r="D78" s="40" t="s">
        <v>301</v>
      </c>
      <c r="E78" s="7"/>
      <c r="F78" s="7"/>
      <c r="G78" s="24"/>
    </row>
    <row r="79" spans="1:13" ht="32.25" customHeight="1">
      <c r="A79" s="14"/>
      <c r="B79" s="14" t="s">
        <v>138</v>
      </c>
      <c r="C79" s="14"/>
      <c r="D79" s="40" t="s">
        <v>139</v>
      </c>
      <c r="E79" s="7">
        <f>E80</f>
        <v>4393783</v>
      </c>
      <c r="F79" s="7">
        <f>F80</f>
        <v>4393783</v>
      </c>
      <c r="G79" s="24"/>
      <c r="M79" s="1" t="s">
        <v>304</v>
      </c>
    </row>
    <row r="80" spans="1:7" ht="32.25" customHeight="1">
      <c r="A80" s="14"/>
      <c r="B80" s="14"/>
      <c r="C80" s="14" t="s">
        <v>300</v>
      </c>
      <c r="D80" s="40" t="s">
        <v>301</v>
      </c>
      <c r="E80" s="7">
        <v>4393783</v>
      </c>
      <c r="F80" s="7">
        <v>4393783</v>
      </c>
      <c r="G80" s="24"/>
    </row>
    <row r="81" spans="1:7" s="13" customFormat="1" ht="30" customHeight="1">
      <c r="A81" s="25" t="s">
        <v>43</v>
      </c>
      <c r="B81" s="25"/>
      <c r="C81" s="25"/>
      <c r="D81" s="19" t="s">
        <v>44</v>
      </c>
      <c r="E81" s="170">
        <f>E82+E85+E87+E89+E92+E96+E99</f>
        <v>216537</v>
      </c>
      <c r="F81" s="170">
        <f>F82+F85+F87+F89+F92+F96+F99</f>
        <v>304547</v>
      </c>
      <c r="G81" s="23">
        <f>F81/E81%</f>
        <v>140.6443240647095</v>
      </c>
    </row>
    <row r="82" spans="1:7" ht="24.75" customHeight="1">
      <c r="A82" s="14"/>
      <c r="B82" s="14" t="s">
        <v>91</v>
      </c>
      <c r="C82" s="14"/>
      <c r="D82" s="5" t="s">
        <v>150</v>
      </c>
      <c r="E82" s="7">
        <f>E83+E84</f>
        <v>5995</v>
      </c>
      <c r="F82" s="7">
        <f>F83+F84</f>
        <v>6100</v>
      </c>
      <c r="G82" s="24"/>
    </row>
    <row r="83" spans="1:7" ht="24.75" customHeight="1">
      <c r="A83" s="14"/>
      <c r="B83" s="14"/>
      <c r="C83" s="14" t="s">
        <v>157</v>
      </c>
      <c r="D83" s="5" t="s">
        <v>211</v>
      </c>
      <c r="E83" s="7"/>
      <c r="F83" s="7">
        <v>105</v>
      </c>
      <c r="G83" s="24"/>
    </row>
    <row r="84" spans="1:7" ht="39" customHeight="1">
      <c r="A84" s="14"/>
      <c r="B84" s="14"/>
      <c r="C84" s="14" t="s">
        <v>213</v>
      </c>
      <c r="D84" s="40" t="s">
        <v>390</v>
      </c>
      <c r="E84" s="7">
        <v>5995</v>
      </c>
      <c r="F84" s="7">
        <v>5995</v>
      </c>
      <c r="G84" s="24"/>
    </row>
    <row r="85" spans="1:7" ht="17.25" customHeight="1">
      <c r="A85" s="14"/>
      <c r="B85" s="14" t="s">
        <v>92</v>
      </c>
      <c r="C85" s="14"/>
      <c r="D85" s="5" t="s">
        <v>93</v>
      </c>
      <c r="E85" s="7">
        <f>E86</f>
        <v>0</v>
      </c>
      <c r="F85" s="7">
        <f>F86</f>
        <v>109</v>
      </c>
      <c r="G85" s="24"/>
    </row>
    <row r="86" spans="1:7" ht="17.25" customHeight="1">
      <c r="A86" s="14"/>
      <c r="B86" s="14"/>
      <c r="C86" s="14" t="s">
        <v>157</v>
      </c>
      <c r="D86" s="5" t="s">
        <v>211</v>
      </c>
      <c r="E86" s="7"/>
      <c r="F86" s="7">
        <v>109</v>
      </c>
      <c r="G86" s="24"/>
    </row>
    <row r="87" spans="1:7" ht="22.5" customHeight="1">
      <c r="A87" s="14"/>
      <c r="B87" s="14" t="s">
        <v>69</v>
      </c>
      <c r="C87" s="14"/>
      <c r="D87" s="5" t="s">
        <v>82</v>
      </c>
      <c r="E87" s="7">
        <f>E88</f>
        <v>5798</v>
      </c>
      <c r="F87" s="7">
        <f>F88</f>
        <v>9185</v>
      </c>
      <c r="G87" s="24"/>
    </row>
    <row r="88" spans="1:7" ht="32.25" customHeight="1">
      <c r="A88" s="14"/>
      <c r="B88" s="14"/>
      <c r="C88" s="109" t="s">
        <v>305</v>
      </c>
      <c r="D88" s="5" t="s">
        <v>211</v>
      </c>
      <c r="E88" s="7">
        <v>5798</v>
      </c>
      <c r="F88" s="7">
        <v>9185</v>
      </c>
      <c r="G88" s="24"/>
    </row>
    <row r="89" spans="1:7" ht="24" customHeight="1">
      <c r="A89" s="14"/>
      <c r="B89" s="14" t="s">
        <v>94</v>
      </c>
      <c r="C89" s="14"/>
      <c r="D89" s="5" t="s">
        <v>95</v>
      </c>
      <c r="E89" s="7">
        <f>E90+E91</f>
        <v>202</v>
      </c>
      <c r="F89" s="7">
        <f>F90+F91</f>
        <v>1569</v>
      </c>
      <c r="G89" s="24"/>
    </row>
    <row r="90" spans="1:7" ht="27.75" customHeight="1">
      <c r="A90" s="14"/>
      <c r="B90" s="14"/>
      <c r="C90" s="109" t="s">
        <v>379</v>
      </c>
      <c r="D90" s="5" t="s">
        <v>211</v>
      </c>
      <c r="E90" s="7">
        <v>202</v>
      </c>
      <c r="F90" s="7">
        <v>1569</v>
      </c>
      <c r="G90" s="24"/>
    </row>
    <row r="91" spans="1:7" ht="66.75" customHeight="1" hidden="1">
      <c r="A91" s="14"/>
      <c r="B91" s="14"/>
      <c r="C91" s="109" t="s">
        <v>343</v>
      </c>
      <c r="D91" s="40" t="s">
        <v>344</v>
      </c>
      <c r="E91" s="7"/>
      <c r="F91" s="7"/>
      <c r="G91" s="24"/>
    </row>
    <row r="92" spans="1:7" ht="23.25" customHeight="1">
      <c r="A92" s="14"/>
      <c r="B92" s="14" t="s">
        <v>70</v>
      </c>
      <c r="C92" s="14"/>
      <c r="D92" s="5" t="s">
        <v>83</v>
      </c>
      <c r="E92" s="7">
        <f>E93+E94+E95</f>
        <v>65398</v>
      </c>
      <c r="F92" s="7">
        <f>F93+F94+F95</f>
        <v>95128</v>
      </c>
      <c r="G92" s="24"/>
    </row>
    <row r="93" spans="1:7" ht="76.5" customHeight="1">
      <c r="A93" s="14"/>
      <c r="B93" s="14"/>
      <c r="C93" s="109" t="s">
        <v>475</v>
      </c>
      <c r="D93" s="5" t="s">
        <v>211</v>
      </c>
      <c r="E93" s="7">
        <v>64586</v>
      </c>
      <c r="F93" s="7">
        <v>85541</v>
      </c>
      <c r="G93" s="24"/>
    </row>
    <row r="94" spans="1:7" ht="31.5" customHeight="1">
      <c r="A94" s="14"/>
      <c r="B94" s="14"/>
      <c r="C94" s="14" t="s">
        <v>238</v>
      </c>
      <c r="D94" s="40" t="s">
        <v>342</v>
      </c>
      <c r="E94" s="7">
        <v>812</v>
      </c>
      <c r="F94" s="7">
        <v>9587</v>
      </c>
      <c r="G94" s="24"/>
    </row>
    <row r="95" spans="1:7" ht="28.5" customHeight="1" hidden="1">
      <c r="A95" s="14"/>
      <c r="B95" s="14"/>
      <c r="C95" s="109"/>
      <c r="D95" s="5"/>
      <c r="E95" s="7"/>
      <c r="F95" s="7"/>
      <c r="G95" s="24"/>
    </row>
    <row r="96" spans="1:7" ht="28.5" customHeight="1">
      <c r="A96" s="14"/>
      <c r="B96" s="14" t="s">
        <v>45</v>
      </c>
      <c r="C96" s="109"/>
      <c r="D96" s="5" t="s">
        <v>46</v>
      </c>
      <c r="E96" s="160">
        <f>E97+E98</f>
        <v>137518</v>
      </c>
      <c r="F96" s="160">
        <f>F97+F98</f>
        <v>137517</v>
      </c>
      <c r="G96" s="24"/>
    </row>
    <row r="97" spans="1:7" ht="83.25" customHeight="1">
      <c r="A97" s="14"/>
      <c r="B97" s="14"/>
      <c r="C97" s="14" t="s">
        <v>345</v>
      </c>
      <c r="D97" s="104" t="s">
        <v>391</v>
      </c>
      <c r="E97" s="7">
        <v>137150</v>
      </c>
      <c r="F97" s="7">
        <v>137149</v>
      </c>
      <c r="G97" s="24"/>
    </row>
    <row r="98" spans="1:7" ht="46.5" customHeight="1">
      <c r="A98" s="14"/>
      <c r="B98" s="14"/>
      <c r="C98" s="14" t="s">
        <v>213</v>
      </c>
      <c r="D98" s="40" t="s">
        <v>214</v>
      </c>
      <c r="E98" s="7">
        <v>368</v>
      </c>
      <c r="F98" s="7">
        <v>368</v>
      </c>
      <c r="G98" s="24"/>
    </row>
    <row r="99" spans="1:7" ht="27" customHeight="1">
      <c r="A99" s="14"/>
      <c r="B99" s="14" t="s">
        <v>159</v>
      </c>
      <c r="C99" s="14"/>
      <c r="D99" s="5" t="s">
        <v>196</v>
      </c>
      <c r="E99" s="7">
        <f>E101+E100</f>
        <v>1626</v>
      </c>
      <c r="F99" s="7">
        <f>F101+F100</f>
        <v>54939</v>
      </c>
      <c r="G99" s="24"/>
    </row>
    <row r="100" spans="1:7" ht="27" customHeight="1">
      <c r="A100" s="14"/>
      <c r="B100" s="14"/>
      <c r="C100" s="14" t="s">
        <v>238</v>
      </c>
      <c r="D100" s="40" t="s">
        <v>342</v>
      </c>
      <c r="E100" s="7">
        <v>1626</v>
      </c>
      <c r="F100" s="7">
        <v>28365</v>
      </c>
      <c r="G100" s="24"/>
    </row>
    <row r="101" spans="1:7" ht="36.75" customHeight="1">
      <c r="A101" s="14"/>
      <c r="B101" s="14"/>
      <c r="C101" s="109" t="s">
        <v>346</v>
      </c>
      <c r="D101" s="40" t="s">
        <v>347</v>
      </c>
      <c r="E101" s="7"/>
      <c r="F101" s="7">
        <v>26574</v>
      </c>
      <c r="G101" s="24"/>
    </row>
    <row r="102" spans="1:7" s="13" customFormat="1" ht="22.5" customHeight="1">
      <c r="A102" s="25" t="s">
        <v>29</v>
      </c>
      <c r="B102" s="25"/>
      <c r="C102" s="25"/>
      <c r="D102" s="17" t="s">
        <v>30</v>
      </c>
      <c r="E102" s="18">
        <f>E103</f>
        <v>10970047</v>
      </c>
      <c r="F102" s="18">
        <f>F103</f>
        <v>10964387</v>
      </c>
      <c r="G102" s="23">
        <f>F102/E102%</f>
        <v>99.94840496125495</v>
      </c>
    </row>
    <row r="103" spans="1:7" ht="48" customHeight="1">
      <c r="A103" s="14"/>
      <c r="B103" s="14" t="s">
        <v>31</v>
      </c>
      <c r="C103" s="14"/>
      <c r="D103" s="40" t="s">
        <v>163</v>
      </c>
      <c r="E103" s="7">
        <f>E104</f>
        <v>10970047</v>
      </c>
      <c r="F103" s="7">
        <f>F104</f>
        <v>10964387</v>
      </c>
      <c r="G103" s="24"/>
    </row>
    <row r="104" spans="1:7" ht="70.5" customHeight="1">
      <c r="A104" s="14"/>
      <c r="B104" s="14"/>
      <c r="C104" s="109" t="s">
        <v>212</v>
      </c>
      <c r="D104" s="40" t="s">
        <v>203</v>
      </c>
      <c r="E104" s="7">
        <v>10970047</v>
      </c>
      <c r="F104" s="7">
        <v>10964387</v>
      </c>
      <c r="G104" s="24"/>
    </row>
    <row r="105" spans="1:7" s="13" customFormat="1" ht="21" customHeight="1">
      <c r="A105" s="25" t="s">
        <v>135</v>
      </c>
      <c r="B105" s="25"/>
      <c r="C105" s="25"/>
      <c r="D105" s="17" t="s">
        <v>136</v>
      </c>
      <c r="E105" s="18">
        <f>E106+E110+E114+E119</f>
        <v>807259</v>
      </c>
      <c r="F105" s="18">
        <f>F106+F110+F114+F119</f>
        <v>818520</v>
      </c>
      <c r="G105" s="23">
        <f>F105/E105%</f>
        <v>101.39496741442338</v>
      </c>
    </row>
    <row r="106" spans="1:7" ht="32.25" customHeight="1">
      <c r="A106" s="14"/>
      <c r="B106" s="14" t="s">
        <v>137</v>
      </c>
      <c r="C106" s="14"/>
      <c r="D106" s="5" t="s">
        <v>47</v>
      </c>
      <c r="E106" s="7">
        <f>E107+E108+E109</f>
        <v>330000</v>
      </c>
      <c r="F106" s="7">
        <f>F107+F108+F109</f>
        <v>357181</v>
      </c>
      <c r="G106" s="23"/>
    </row>
    <row r="107" spans="1:7" ht="28.5" customHeight="1">
      <c r="A107" s="14"/>
      <c r="B107" s="14"/>
      <c r="C107" s="109" t="s">
        <v>476</v>
      </c>
      <c r="D107" s="5" t="s">
        <v>211</v>
      </c>
      <c r="E107" s="7"/>
      <c r="F107" s="7">
        <v>25</v>
      </c>
      <c r="G107" s="23"/>
    </row>
    <row r="108" spans="1:7" ht="43.5" customHeight="1" hidden="1">
      <c r="A108" s="14"/>
      <c r="B108" s="14"/>
      <c r="C108" s="109" t="s">
        <v>213</v>
      </c>
      <c r="D108" s="40" t="s">
        <v>214</v>
      </c>
      <c r="E108" s="7"/>
      <c r="F108" s="7"/>
      <c r="G108" s="23" t="e">
        <f>F108/E108%</f>
        <v>#DIV/0!</v>
      </c>
    </row>
    <row r="109" spans="1:7" ht="59.25" customHeight="1">
      <c r="A109" s="14"/>
      <c r="B109" s="14"/>
      <c r="C109" s="109" t="s">
        <v>215</v>
      </c>
      <c r="D109" s="40" t="s">
        <v>216</v>
      </c>
      <c r="E109" s="7">
        <v>330000</v>
      </c>
      <c r="F109" s="7">
        <v>357156</v>
      </c>
      <c r="G109" s="23"/>
    </row>
    <row r="110" spans="1:7" ht="18.75" customHeight="1">
      <c r="A110" s="14"/>
      <c r="B110" s="14" t="s">
        <v>149</v>
      </c>
      <c r="C110" s="14"/>
      <c r="D110" s="5" t="s">
        <v>48</v>
      </c>
      <c r="E110" s="7">
        <f>E111+E112+E113</f>
        <v>278176</v>
      </c>
      <c r="F110" s="7">
        <f>F111+F112+F113</f>
        <v>300845</v>
      </c>
      <c r="G110" s="23"/>
    </row>
    <row r="111" spans="1:7" ht="29.25" customHeight="1">
      <c r="A111" s="14"/>
      <c r="B111" s="14"/>
      <c r="C111" s="109" t="s">
        <v>336</v>
      </c>
      <c r="D111" s="5" t="s">
        <v>211</v>
      </c>
      <c r="E111" s="7"/>
      <c r="F111" s="7">
        <v>1337</v>
      </c>
      <c r="G111" s="23"/>
    </row>
    <row r="112" spans="1:7" ht="76.5" customHeight="1">
      <c r="A112" s="14"/>
      <c r="B112" s="14"/>
      <c r="C112" s="109" t="s">
        <v>212</v>
      </c>
      <c r="D112" s="40" t="s">
        <v>203</v>
      </c>
      <c r="E112" s="7">
        <v>13176</v>
      </c>
      <c r="F112" s="7">
        <v>13176</v>
      </c>
      <c r="G112" s="23"/>
    </row>
    <row r="113" spans="1:7" ht="65.25" customHeight="1">
      <c r="A113" s="14"/>
      <c r="B113" s="14"/>
      <c r="C113" s="109" t="s">
        <v>215</v>
      </c>
      <c r="D113" s="40" t="s">
        <v>216</v>
      </c>
      <c r="E113" s="7">
        <v>265000</v>
      </c>
      <c r="F113" s="7">
        <v>286332</v>
      </c>
      <c r="G113" s="23"/>
    </row>
    <row r="114" spans="1:7" ht="28.5" customHeight="1">
      <c r="A114" s="14"/>
      <c r="B114" s="14" t="s">
        <v>140</v>
      </c>
      <c r="C114" s="14"/>
      <c r="D114" s="5" t="s">
        <v>36</v>
      </c>
      <c r="E114" s="7">
        <f>E115+E116+E117+E118</f>
        <v>199083</v>
      </c>
      <c r="F114" s="7">
        <f>F115+F116+F117+F118</f>
        <v>160494</v>
      </c>
      <c r="G114" s="23"/>
    </row>
    <row r="115" spans="1:7" ht="27.75" customHeight="1">
      <c r="A115" s="26"/>
      <c r="B115" s="26"/>
      <c r="C115" s="111" t="s">
        <v>465</v>
      </c>
      <c r="D115" s="28" t="s">
        <v>211</v>
      </c>
      <c r="E115" s="29"/>
      <c r="F115" s="29">
        <v>2517</v>
      </c>
      <c r="G115" s="23"/>
    </row>
    <row r="116" spans="1:7" ht="93" customHeight="1">
      <c r="A116" s="26"/>
      <c r="B116" s="26"/>
      <c r="C116" s="111" t="s">
        <v>392</v>
      </c>
      <c r="D116" s="104" t="s">
        <v>386</v>
      </c>
      <c r="E116" s="29">
        <v>180526</v>
      </c>
      <c r="F116" s="29">
        <v>142514</v>
      </c>
      <c r="G116" s="23"/>
    </row>
    <row r="117" spans="1:7" ht="87" customHeight="1">
      <c r="A117" s="26"/>
      <c r="B117" s="26"/>
      <c r="C117" s="111" t="s">
        <v>348</v>
      </c>
      <c r="D117" s="104" t="s">
        <v>386</v>
      </c>
      <c r="E117" s="29">
        <v>9557</v>
      </c>
      <c r="F117" s="29">
        <v>7545</v>
      </c>
      <c r="G117" s="23"/>
    </row>
    <row r="118" spans="1:7" ht="44.25" customHeight="1">
      <c r="A118" s="14"/>
      <c r="B118" s="14"/>
      <c r="C118" s="109" t="s">
        <v>213</v>
      </c>
      <c r="D118" s="40" t="s">
        <v>214</v>
      </c>
      <c r="E118" s="7">
        <v>9000</v>
      </c>
      <c r="F118" s="7">
        <v>7918</v>
      </c>
      <c r="G118" s="23"/>
    </row>
    <row r="119" spans="1:7" s="91" customFormat="1" ht="40.5" customHeight="1" hidden="1">
      <c r="A119" s="88"/>
      <c r="B119" s="88" t="s">
        <v>185</v>
      </c>
      <c r="C119" s="88"/>
      <c r="D119" s="92" t="s">
        <v>197</v>
      </c>
      <c r="E119" s="89"/>
      <c r="F119" s="89"/>
      <c r="G119" s="23" t="e">
        <f aca="true" t="shared" si="0" ref="G119:G124">F119/E119%</f>
        <v>#DIV/0!</v>
      </c>
    </row>
    <row r="120" spans="1:7" s="91" customFormat="1" ht="27.75" customHeight="1" hidden="1">
      <c r="A120" s="88"/>
      <c r="B120" s="88"/>
      <c r="C120" s="112" t="s">
        <v>156</v>
      </c>
      <c r="D120" s="92" t="s">
        <v>211</v>
      </c>
      <c r="E120" s="89"/>
      <c r="F120" s="89"/>
      <c r="G120" s="23" t="e">
        <f t="shared" si="0"/>
        <v>#DIV/0!</v>
      </c>
    </row>
    <row r="121" spans="1:7" s="96" customFormat="1" ht="38.25" customHeight="1" hidden="1">
      <c r="A121" s="93" t="s">
        <v>33</v>
      </c>
      <c r="B121" s="93"/>
      <c r="C121" s="93"/>
      <c r="D121" s="94" t="s">
        <v>191</v>
      </c>
      <c r="E121" s="95"/>
      <c r="F121" s="95"/>
      <c r="G121" s="23" t="e">
        <f t="shared" si="0"/>
        <v>#DIV/0!</v>
      </c>
    </row>
    <row r="122" spans="1:7" ht="15.75" hidden="1">
      <c r="A122" s="26"/>
      <c r="B122" s="26" t="s">
        <v>192</v>
      </c>
      <c r="C122" s="26"/>
      <c r="D122" s="45" t="s">
        <v>193</v>
      </c>
      <c r="E122" s="29"/>
      <c r="F122" s="29"/>
      <c r="G122" s="23" t="e">
        <f t="shared" si="0"/>
        <v>#DIV/0!</v>
      </c>
    </row>
    <row r="123" spans="1:7" ht="67.5" customHeight="1" hidden="1">
      <c r="A123" s="26"/>
      <c r="B123" s="26"/>
      <c r="C123" s="111" t="s">
        <v>212</v>
      </c>
      <c r="D123" s="40" t="s">
        <v>203</v>
      </c>
      <c r="E123" s="29"/>
      <c r="F123" s="29"/>
      <c r="G123" s="23" t="e">
        <f t="shared" si="0"/>
        <v>#DIV/0!</v>
      </c>
    </row>
    <row r="124" spans="1:7" s="13" customFormat="1" ht="31.5">
      <c r="A124" s="25" t="s">
        <v>49</v>
      </c>
      <c r="B124" s="25"/>
      <c r="C124" s="25"/>
      <c r="D124" s="19" t="s">
        <v>50</v>
      </c>
      <c r="E124" s="18">
        <f>E125+E127+E129+E131+E135</f>
        <v>85779</v>
      </c>
      <c r="F124" s="18">
        <f>F125+F127+F129+F131+F135</f>
        <v>145967</v>
      </c>
      <c r="G124" s="23">
        <f t="shared" si="0"/>
        <v>170.16635773324475</v>
      </c>
    </row>
    <row r="125" spans="1:7" ht="28.5" customHeight="1">
      <c r="A125" s="14"/>
      <c r="B125" s="14" t="s">
        <v>72</v>
      </c>
      <c r="C125" s="14"/>
      <c r="D125" s="40" t="s">
        <v>84</v>
      </c>
      <c r="E125" s="7">
        <f>E126</f>
        <v>44000</v>
      </c>
      <c r="F125" s="7">
        <f>F126</f>
        <v>74714</v>
      </c>
      <c r="G125" s="24"/>
    </row>
    <row r="126" spans="1:7" ht="28.5" customHeight="1">
      <c r="A126" s="26"/>
      <c r="B126" s="26"/>
      <c r="C126" s="111" t="s">
        <v>349</v>
      </c>
      <c r="D126" s="45" t="s">
        <v>211</v>
      </c>
      <c r="E126" s="29">
        <v>44000</v>
      </c>
      <c r="F126" s="29">
        <v>74714</v>
      </c>
      <c r="G126" s="30"/>
    </row>
    <row r="127" spans="1:7" ht="43.5" customHeight="1">
      <c r="A127" s="26"/>
      <c r="B127" s="26" t="s">
        <v>74</v>
      </c>
      <c r="C127" s="26"/>
      <c r="D127" s="45" t="s">
        <v>85</v>
      </c>
      <c r="E127" s="29">
        <f>E128</f>
        <v>8000</v>
      </c>
      <c r="F127" s="29">
        <f>F128</f>
        <v>17159</v>
      </c>
      <c r="G127" s="30"/>
    </row>
    <row r="128" spans="1:7" ht="46.5" customHeight="1">
      <c r="A128" s="26"/>
      <c r="B128" s="26"/>
      <c r="C128" s="111" t="s">
        <v>217</v>
      </c>
      <c r="D128" s="45" t="s">
        <v>211</v>
      </c>
      <c r="E128" s="29">
        <v>8000</v>
      </c>
      <c r="F128" s="29">
        <v>17159</v>
      </c>
      <c r="G128" s="30"/>
    </row>
    <row r="129" spans="1:7" ht="22.5" customHeight="1">
      <c r="A129" s="26"/>
      <c r="B129" s="14" t="s">
        <v>98</v>
      </c>
      <c r="C129" s="14"/>
      <c r="D129" s="40" t="s">
        <v>99</v>
      </c>
      <c r="E129" s="7">
        <f>E130</f>
        <v>16779</v>
      </c>
      <c r="F129" s="7">
        <f>F130</f>
        <v>32223</v>
      </c>
      <c r="G129" s="24"/>
    </row>
    <row r="130" spans="1:7" ht="22.5" customHeight="1">
      <c r="A130" s="26"/>
      <c r="B130" s="14"/>
      <c r="C130" s="109" t="s">
        <v>175</v>
      </c>
      <c r="D130" s="40" t="s">
        <v>211</v>
      </c>
      <c r="E130" s="7">
        <v>16779</v>
      </c>
      <c r="F130" s="7">
        <v>32223</v>
      </c>
      <c r="G130" s="24"/>
    </row>
    <row r="131" spans="1:7" ht="16.5" customHeight="1" hidden="1">
      <c r="A131" s="26"/>
      <c r="B131" s="14" t="s">
        <v>51</v>
      </c>
      <c r="C131" s="14"/>
      <c r="D131" s="5" t="s">
        <v>52</v>
      </c>
      <c r="E131" s="7"/>
      <c r="F131" s="7"/>
      <c r="G131" s="24"/>
    </row>
    <row r="132" spans="1:7" ht="42" customHeight="1" hidden="1">
      <c r="A132" s="26"/>
      <c r="B132" s="14"/>
      <c r="C132" s="109" t="s">
        <v>213</v>
      </c>
      <c r="D132" s="40" t="s">
        <v>214</v>
      </c>
      <c r="E132" s="7"/>
      <c r="F132" s="7"/>
      <c r="G132" s="24"/>
    </row>
    <row r="133" spans="1:7" ht="92.25" customHeight="1" hidden="1">
      <c r="A133" s="26"/>
      <c r="B133" s="14"/>
      <c r="C133" s="109" t="s">
        <v>218</v>
      </c>
      <c r="D133" s="40" t="s">
        <v>220</v>
      </c>
      <c r="E133" s="7"/>
      <c r="F133" s="7"/>
      <c r="G133" s="24"/>
    </row>
    <row r="134" spans="1:7" ht="94.5" customHeight="1" hidden="1">
      <c r="A134" s="26"/>
      <c r="B134" s="14"/>
      <c r="C134" s="109" t="s">
        <v>219</v>
      </c>
      <c r="D134" s="40" t="s">
        <v>220</v>
      </c>
      <c r="E134" s="7"/>
      <c r="F134" s="7"/>
      <c r="G134" s="24"/>
    </row>
    <row r="135" spans="1:7" ht="22.5" customHeight="1">
      <c r="A135" s="82"/>
      <c r="B135" s="14" t="s">
        <v>141</v>
      </c>
      <c r="C135" s="14"/>
      <c r="D135" s="113" t="s">
        <v>148</v>
      </c>
      <c r="E135" s="7">
        <f>E137</f>
        <v>17000</v>
      </c>
      <c r="F135" s="7">
        <f>F137</f>
        <v>21871</v>
      </c>
      <c r="G135" s="24"/>
    </row>
    <row r="136" spans="1:7" ht="15" hidden="1">
      <c r="A136" s="82"/>
      <c r="B136" s="14"/>
      <c r="C136" s="14"/>
      <c r="D136" s="5"/>
      <c r="E136" s="7"/>
      <c r="F136" s="7"/>
      <c r="G136" s="24"/>
    </row>
    <row r="137" spans="1:7" ht="30">
      <c r="A137" s="14"/>
      <c r="B137" s="14"/>
      <c r="C137" s="109" t="s">
        <v>221</v>
      </c>
      <c r="D137" s="40" t="s">
        <v>211</v>
      </c>
      <c r="E137" s="7">
        <v>17000</v>
      </c>
      <c r="F137" s="7">
        <v>21871</v>
      </c>
      <c r="G137" s="24"/>
    </row>
    <row r="138" spans="1:7" ht="31.5">
      <c r="A138" s="133" t="s">
        <v>380</v>
      </c>
      <c r="B138" s="133"/>
      <c r="C138" s="329"/>
      <c r="D138" s="136" t="s">
        <v>393</v>
      </c>
      <c r="E138" s="135">
        <f>E139</f>
        <v>3233310</v>
      </c>
      <c r="F138" s="135">
        <f>F139</f>
        <v>3224167</v>
      </c>
      <c r="G138" s="23">
        <f>F138/E138%</f>
        <v>99.71722476347767</v>
      </c>
    </row>
    <row r="139" spans="1:7" ht="47.25" customHeight="1">
      <c r="A139" s="14"/>
      <c r="B139" s="14" t="s">
        <v>381</v>
      </c>
      <c r="C139" s="109" t="s">
        <v>394</v>
      </c>
      <c r="D139" s="40" t="s">
        <v>211</v>
      </c>
      <c r="E139" s="7">
        <v>3233310</v>
      </c>
      <c r="F139" s="7">
        <v>3224167</v>
      </c>
      <c r="G139" s="23"/>
    </row>
    <row r="140" spans="1:7" ht="30" customHeight="1">
      <c r="A140" s="133" t="s">
        <v>106</v>
      </c>
      <c r="B140" s="133"/>
      <c r="C140" s="329"/>
      <c r="D140" s="136" t="s">
        <v>235</v>
      </c>
      <c r="E140" s="135">
        <f>E141</f>
        <v>0</v>
      </c>
      <c r="F140" s="135">
        <f>F141</f>
        <v>89</v>
      </c>
      <c r="G140" s="23">
        <v>0</v>
      </c>
    </row>
    <row r="141" spans="1:7" ht="19.5" customHeight="1">
      <c r="A141" s="14"/>
      <c r="B141" s="14" t="s">
        <v>151</v>
      </c>
      <c r="C141" s="109"/>
      <c r="D141" s="40" t="s">
        <v>152</v>
      </c>
      <c r="E141" s="7">
        <f>E142</f>
        <v>0</v>
      </c>
      <c r="F141" s="7">
        <f>F142</f>
        <v>89</v>
      </c>
      <c r="G141" s="23"/>
    </row>
    <row r="142" spans="1:7" ht="19.5" customHeight="1">
      <c r="A142" s="14"/>
      <c r="B142" s="14"/>
      <c r="C142" s="109" t="s">
        <v>466</v>
      </c>
      <c r="D142" s="40" t="s">
        <v>211</v>
      </c>
      <c r="E142" s="7"/>
      <c r="F142" s="7">
        <v>89</v>
      </c>
      <c r="G142" s="23"/>
    </row>
    <row r="143" spans="1:7" ht="26.25" customHeight="1">
      <c r="A143" s="133" t="s">
        <v>107</v>
      </c>
      <c r="B143" s="133"/>
      <c r="C143" s="329"/>
      <c r="D143" s="136" t="s">
        <v>108</v>
      </c>
      <c r="E143" s="135">
        <f>E144+E145</f>
        <v>1005010</v>
      </c>
      <c r="F143" s="135">
        <f>F144+F145</f>
        <v>286918</v>
      </c>
      <c r="G143" s="148">
        <f>F143/E143%</f>
        <v>28.548770658998418</v>
      </c>
    </row>
    <row r="144" spans="1:7" ht="96" customHeight="1">
      <c r="A144" s="14"/>
      <c r="B144" s="14" t="s">
        <v>231</v>
      </c>
      <c r="C144" s="109" t="s">
        <v>383</v>
      </c>
      <c r="D144" s="104" t="s">
        <v>386</v>
      </c>
      <c r="E144" s="7">
        <v>807832</v>
      </c>
      <c r="F144" s="7">
        <v>89740</v>
      </c>
      <c r="G144" s="23"/>
    </row>
    <row r="145" spans="1:7" ht="81" customHeight="1">
      <c r="A145" s="14"/>
      <c r="B145" s="14"/>
      <c r="C145" s="109" t="s">
        <v>477</v>
      </c>
      <c r="D145" s="104" t="s">
        <v>387</v>
      </c>
      <c r="E145" s="7">
        <v>197178</v>
      </c>
      <c r="F145" s="7">
        <v>197178</v>
      </c>
      <c r="G145" s="23"/>
    </row>
    <row r="146" spans="1:7" s="13" customFormat="1" ht="26.25" customHeight="1" thickBot="1">
      <c r="A146" s="407" t="s">
        <v>39</v>
      </c>
      <c r="B146" s="408"/>
      <c r="C146" s="408"/>
      <c r="D146" s="409"/>
      <c r="E146" s="84">
        <f>E4+E7+E10+E24+E29+E43+E52+E55+E71+E81+E102+E105+E124+E58+E121+E63+E138+E140+E143</f>
        <v>99239091</v>
      </c>
      <c r="F146" s="84">
        <f>F4+F7+F10+F24+F29+F43+F52+F55+F71+F81+F102+F105+F124+F58+F121+F63+F138+F140+F143</f>
        <v>82775258</v>
      </c>
      <c r="G146" s="85">
        <f>F146/E146%</f>
        <v>83.40993167702433</v>
      </c>
    </row>
    <row r="147" spans="1:7" ht="15">
      <c r="A147" s="31"/>
      <c r="B147" s="31"/>
      <c r="C147" s="31"/>
      <c r="D147" s="33"/>
      <c r="E147" s="34"/>
      <c r="F147" s="34"/>
      <c r="G147" s="35"/>
    </row>
  </sheetData>
  <mergeCells count="3">
    <mergeCell ref="F1:G1"/>
    <mergeCell ref="A2:G2"/>
    <mergeCell ref="A146:D146"/>
  </mergeCells>
  <printOptions/>
  <pageMargins left="0.75" right="0.75" top="1" bottom="1" header="0.5" footer="0.5"/>
  <pageSetup fitToHeight="6" fitToWidth="1" horizontalDpi="600" verticalDpi="600" orientation="portrait" paperSize="9" scale="81" r:id="rId1"/>
  <headerFooter alignWithMargins="0">
    <oddFooter>&amp;CStrona &amp;P</oddFooter>
  </headerFooter>
  <rowBreaks count="3" manualBreakCount="3">
    <brk id="22" max="6" man="1"/>
    <brk id="39" max="6" man="1"/>
    <brk id="118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34"/>
  <sheetViews>
    <sheetView zoomScale="75" zoomScaleNormal="75" workbookViewId="0" topLeftCell="A1">
      <selection activeCell="G33" sqref="G33"/>
    </sheetView>
  </sheetViews>
  <sheetFormatPr defaultColWidth="9.00390625" defaultRowHeight="12.75"/>
  <cols>
    <col min="1" max="1" width="6.75390625" style="1" customWidth="1"/>
    <col min="2" max="2" width="10.125" style="1" customWidth="1"/>
    <col min="3" max="3" width="11.875" style="1" customWidth="1"/>
    <col min="4" max="4" width="38.8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23.25" customHeight="1">
      <c r="F1" s="420" t="s">
        <v>184</v>
      </c>
      <c r="G1" s="421"/>
    </row>
    <row r="2" spans="1:8" ht="71.25" customHeight="1" thickBot="1">
      <c r="A2" s="396" t="s">
        <v>500</v>
      </c>
      <c r="B2" s="396"/>
      <c r="C2" s="396"/>
      <c r="D2" s="396"/>
      <c r="E2" s="396"/>
      <c r="F2" s="396"/>
      <c r="G2" s="396"/>
      <c r="H2" s="57"/>
    </row>
    <row r="3" spans="1:8" s="140" customFormat="1" ht="22.5" customHeight="1" thickBot="1">
      <c r="A3" s="278" t="s">
        <v>1</v>
      </c>
      <c r="B3" s="141" t="s">
        <v>2</v>
      </c>
      <c r="C3" s="141" t="s">
        <v>3</v>
      </c>
      <c r="D3" s="141" t="s">
        <v>4</v>
      </c>
      <c r="E3" s="141" t="s">
        <v>5</v>
      </c>
      <c r="F3" s="141" t="s">
        <v>6</v>
      </c>
      <c r="G3" s="142" t="s">
        <v>7</v>
      </c>
      <c r="H3" s="132"/>
    </row>
    <row r="4" spans="1:7" ht="15.75">
      <c r="A4" s="162" t="s">
        <v>23</v>
      </c>
      <c r="B4" s="162" t="s">
        <v>25</v>
      </c>
      <c r="C4" s="335"/>
      <c r="D4" s="336" t="s">
        <v>87</v>
      </c>
      <c r="E4" s="165">
        <f>E5+E6+E7</f>
        <v>216744</v>
      </c>
      <c r="F4" s="165">
        <f>F5+F6+F7</f>
        <v>216744</v>
      </c>
      <c r="G4" s="143">
        <f>F4/E4%</f>
        <v>100</v>
      </c>
    </row>
    <row r="5" spans="1:7" ht="30">
      <c r="A5" s="158"/>
      <c r="B5" s="158"/>
      <c r="C5" s="287" t="s">
        <v>322</v>
      </c>
      <c r="D5" s="159" t="s">
        <v>258</v>
      </c>
      <c r="E5" s="160">
        <v>168582</v>
      </c>
      <c r="F5" s="160">
        <v>168582</v>
      </c>
      <c r="G5" s="143"/>
    </row>
    <row r="6" spans="1:7" ht="15.75">
      <c r="A6" s="158"/>
      <c r="B6" s="158"/>
      <c r="C6" s="287" t="s">
        <v>271</v>
      </c>
      <c r="D6" s="159" t="s">
        <v>272</v>
      </c>
      <c r="E6" s="160">
        <v>15661</v>
      </c>
      <c r="F6" s="160">
        <v>15661</v>
      </c>
      <c r="G6" s="143"/>
    </row>
    <row r="7" spans="1:7" ht="15.75">
      <c r="A7" s="158"/>
      <c r="B7" s="158"/>
      <c r="C7" s="287" t="s">
        <v>273</v>
      </c>
      <c r="D7" s="159" t="s">
        <v>261</v>
      </c>
      <c r="E7" s="160">
        <v>32501</v>
      </c>
      <c r="F7" s="160">
        <v>32501</v>
      </c>
      <c r="G7" s="143"/>
    </row>
    <row r="8" spans="1:7" ht="21.75" customHeight="1">
      <c r="A8" s="158"/>
      <c r="B8" s="162" t="s">
        <v>88</v>
      </c>
      <c r="C8" s="335"/>
      <c r="D8" s="336" t="s">
        <v>89</v>
      </c>
      <c r="E8" s="165">
        <f>E9+E10+E11</f>
        <v>546800</v>
      </c>
      <c r="F8" s="165">
        <f>F9+F10+F11</f>
        <v>468162</v>
      </c>
      <c r="G8" s="143">
        <f>F8/E8%</f>
        <v>85.6185076810534</v>
      </c>
    </row>
    <row r="9" spans="1:7" ht="30">
      <c r="A9" s="158"/>
      <c r="B9" s="158"/>
      <c r="C9" s="283">
        <v>3030</v>
      </c>
      <c r="D9" s="159" t="s">
        <v>400</v>
      </c>
      <c r="E9" s="160">
        <v>473000</v>
      </c>
      <c r="F9" s="160">
        <v>435780</v>
      </c>
      <c r="G9" s="143"/>
    </row>
    <row r="10" spans="1:7" ht="15.75">
      <c r="A10" s="158"/>
      <c r="B10" s="158"/>
      <c r="C10" s="283">
        <v>4170</v>
      </c>
      <c r="D10" s="159" t="s">
        <v>182</v>
      </c>
      <c r="E10" s="160">
        <v>3000</v>
      </c>
      <c r="F10" s="160">
        <v>800</v>
      </c>
      <c r="G10" s="143"/>
    </row>
    <row r="11" spans="1:7" ht="15.75">
      <c r="A11" s="158"/>
      <c r="B11" s="158"/>
      <c r="C11" s="288" t="s">
        <v>401</v>
      </c>
      <c r="D11" s="240" t="s">
        <v>262</v>
      </c>
      <c r="E11" s="160">
        <v>70800</v>
      </c>
      <c r="F11" s="160">
        <v>31582</v>
      </c>
      <c r="G11" s="143"/>
    </row>
    <row r="12" spans="1:7" ht="15.75">
      <c r="A12" s="158"/>
      <c r="B12" s="162" t="s">
        <v>66</v>
      </c>
      <c r="C12" s="335"/>
      <c r="D12" s="336" t="s">
        <v>79</v>
      </c>
      <c r="E12" s="165">
        <f>E13+E14+E15+E16+E17+E18+E19+E20+E21+E22+E23+E24</f>
        <v>16770302</v>
      </c>
      <c r="F12" s="165">
        <f>F13+F14+F15+F16+F17+F18+F19+F20+F21+F22+F23+F24</f>
        <v>14173123</v>
      </c>
      <c r="G12" s="143">
        <f>F12/E12%</f>
        <v>84.51322462767814</v>
      </c>
    </row>
    <row r="13" spans="1:7" ht="30">
      <c r="A13" s="158"/>
      <c r="B13" s="158"/>
      <c r="C13" s="283">
        <v>3020</v>
      </c>
      <c r="D13" s="159" t="s">
        <v>397</v>
      </c>
      <c r="E13" s="160">
        <v>13000</v>
      </c>
      <c r="F13" s="160">
        <v>6293</v>
      </c>
      <c r="G13" s="143"/>
    </row>
    <row r="14" spans="1:7" ht="15.75">
      <c r="A14" s="158"/>
      <c r="B14" s="158"/>
      <c r="C14" s="283">
        <v>3050</v>
      </c>
      <c r="D14" s="159" t="s">
        <v>402</v>
      </c>
      <c r="E14" s="160">
        <v>44241</v>
      </c>
      <c r="F14" s="160">
        <v>19330</v>
      </c>
      <c r="G14" s="143"/>
    </row>
    <row r="15" spans="1:7" ht="30">
      <c r="A15" s="158"/>
      <c r="B15" s="158"/>
      <c r="C15" s="287" t="s">
        <v>269</v>
      </c>
      <c r="D15" s="159" t="s">
        <v>258</v>
      </c>
      <c r="E15" s="160">
        <v>5675000</v>
      </c>
      <c r="F15" s="160">
        <v>5665747</v>
      </c>
      <c r="G15" s="143"/>
    </row>
    <row r="16" spans="1:7" ht="15.75">
      <c r="A16" s="158"/>
      <c r="B16" s="158"/>
      <c r="C16" s="287" t="s">
        <v>271</v>
      </c>
      <c r="D16" s="159" t="s">
        <v>272</v>
      </c>
      <c r="E16" s="160">
        <v>382082</v>
      </c>
      <c r="F16" s="160">
        <v>380784</v>
      </c>
      <c r="G16" s="143"/>
    </row>
    <row r="17" spans="1:7" ht="15.75">
      <c r="A17" s="158"/>
      <c r="B17" s="158"/>
      <c r="C17" s="287" t="s">
        <v>273</v>
      </c>
      <c r="D17" s="159" t="s">
        <v>261</v>
      </c>
      <c r="E17" s="160">
        <v>987611</v>
      </c>
      <c r="F17" s="160">
        <v>948408</v>
      </c>
      <c r="G17" s="143"/>
    </row>
    <row r="18" spans="1:7" ht="15.75">
      <c r="A18" s="158"/>
      <c r="B18" s="158"/>
      <c r="C18" s="283">
        <v>4170</v>
      </c>
      <c r="D18" s="159" t="s">
        <v>182</v>
      </c>
      <c r="E18" s="160">
        <v>26000</v>
      </c>
      <c r="F18" s="160">
        <v>25284</v>
      </c>
      <c r="G18" s="143"/>
    </row>
    <row r="19" spans="1:7" ht="25.5">
      <c r="A19" s="158"/>
      <c r="B19" s="158"/>
      <c r="C19" s="288" t="s">
        <v>403</v>
      </c>
      <c r="D19" s="240" t="s">
        <v>262</v>
      </c>
      <c r="E19" s="160">
        <v>2632725</v>
      </c>
      <c r="F19" s="160">
        <v>2060522</v>
      </c>
      <c r="G19" s="143"/>
    </row>
    <row r="20" spans="1:7" ht="30">
      <c r="A20" s="158"/>
      <c r="B20" s="158"/>
      <c r="C20" s="288">
        <v>6050</v>
      </c>
      <c r="D20" s="159" t="s">
        <v>264</v>
      </c>
      <c r="E20" s="160">
        <v>179542</v>
      </c>
      <c r="F20" s="160">
        <v>5141</v>
      </c>
      <c r="G20" s="143"/>
    </row>
    <row r="21" spans="1:7" ht="30">
      <c r="A21" s="158"/>
      <c r="B21" s="158"/>
      <c r="C21" s="288">
        <v>6057</v>
      </c>
      <c r="D21" s="159" t="s">
        <v>264</v>
      </c>
      <c r="E21" s="160">
        <v>1665798</v>
      </c>
      <c r="F21" s="160">
        <v>1664948</v>
      </c>
      <c r="G21" s="143"/>
    </row>
    <row r="22" spans="1:7" ht="30">
      <c r="A22" s="158"/>
      <c r="B22" s="158"/>
      <c r="C22" s="288">
        <v>6059</v>
      </c>
      <c r="D22" s="159" t="s">
        <v>264</v>
      </c>
      <c r="E22" s="160">
        <v>294194</v>
      </c>
      <c r="F22" s="160">
        <v>294045</v>
      </c>
      <c r="G22" s="143"/>
    </row>
    <row r="23" spans="1:7" ht="30">
      <c r="A23" s="158"/>
      <c r="B23" s="158"/>
      <c r="C23" s="283">
        <v>6060</v>
      </c>
      <c r="D23" s="159" t="s">
        <v>265</v>
      </c>
      <c r="E23" s="160">
        <v>104000</v>
      </c>
      <c r="F23" s="160">
        <v>28617</v>
      </c>
      <c r="G23" s="143"/>
    </row>
    <row r="24" spans="1:7" ht="90">
      <c r="A24" s="158"/>
      <c r="B24" s="158"/>
      <c r="C24" s="283">
        <v>6617</v>
      </c>
      <c r="D24" s="159" t="s">
        <v>404</v>
      </c>
      <c r="E24" s="160">
        <v>4766109</v>
      </c>
      <c r="F24" s="160">
        <v>3074004</v>
      </c>
      <c r="G24" s="143"/>
    </row>
    <row r="25" spans="1:7" ht="15.75">
      <c r="A25" s="158"/>
      <c r="B25" s="162" t="s">
        <v>27</v>
      </c>
      <c r="C25" s="335"/>
      <c r="D25" s="336" t="s">
        <v>28</v>
      </c>
      <c r="E25" s="165">
        <f>E26+E27+E28</f>
        <v>42000</v>
      </c>
      <c r="F25" s="165">
        <f>F26+F27+F28</f>
        <v>40263</v>
      </c>
      <c r="G25" s="143">
        <f>F25/E25%</f>
        <v>95.86428571428571</v>
      </c>
    </row>
    <row r="26" spans="1:7" ht="15.75">
      <c r="A26" s="158"/>
      <c r="B26" s="158"/>
      <c r="C26" s="287" t="s">
        <v>273</v>
      </c>
      <c r="D26" s="159" t="s">
        <v>261</v>
      </c>
      <c r="E26" s="160">
        <v>3650</v>
      </c>
      <c r="F26" s="160">
        <v>3455</v>
      </c>
      <c r="G26" s="143"/>
    </row>
    <row r="27" spans="1:7" ht="15.75">
      <c r="A27" s="158"/>
      <c r="B27" s="158"/>
      <c r="C27" s="283">
        <v>4170</v>
      </c>
      <c r="D27" s="159" t="s">
        <v>182</v>
      </c>
      <c r="E27" s="160">
        <v>27800</v>
      </c>
      <c r="F27" s="160">
        <v>26460</v>
      </c>
      <c r="G27" s="143"/>
    </row>
    <row r="28" spans="1:7" ht="15.75">
      <c r="A28" s="158"/>
      <c r="B28" s="158"/>
      <c r="C28" s="288" t="s">
        <v>280</v>
      </c>
      <c r="D28" s="240" t="s">
        <v>262</v>
      </c>
      <c r="E28" s="160">
        <v>10550</v>
      </c>
      <c r="F28" s="160">
        <v>10348</v>
      </c>
      <c r="G28" s="143"/>
    </row>
    <row r="29" spans="1:7" ht="31.5">
      <c r="A29" s="158"/>
      <c r="B29" s="162" t="s">
        <v>310</v>
      </c>
      <c r="C29" s="334"/>
      <c r="D29" s="164" t="s">
        <v>311</v>
      </c>
      <c r="E29" s="165">
        <f>E30+E31</f>
        <v>80975</v>
      </c>
      <c r="F29" s="165">
        <f>F30+F31</f>
        <v>61956</v>
      </c>
      <c r="G29" s="143">
        <f>F29/E29%</f>
        <v>76.51250385921581</v>
      </c>
    </row>
    <row r="30" spans="1:7" ht="15.75">
      <c r="A30" s="158"/>
      <c r="B30" s="158"/>
      <c r="C30" s="288">
        <v>4170</v>
      </c>
      <c r="D30" s="159" t="s">
        <v>182</v>
      </c>
      <c r="E30" s="160">
        <v>1000</v>
      </c>
      <c r="F30" s="160">
        <v>0</v>
      </c>
      <c r="G30" s="143">
        <f>F30/E30%</f>
        <v>0</v>
      </c>
    </row>
    <row r="31" spans="1:7" ht="15.75">
      <c r="A31" s="158"/>
      <c r="B31" s="158"/>
      <c r="C31" s="288" t="s">
        <v>508</v>
      </c>
      <c r="D31" s="240" t="s">
        <v>262</v>
      </c>
      <c r="E31" s="160">
        <v>79975</v>
      </c>
      <c r="F31" s="160">
        <v>61956</v>
      </c>
      <c r="G31" s="143"/>
    </row>
    <row r="32" spans="1:7" ht="15.75">
      <c r="A32" s="158"/>
      <c r="B32" s="162" t="s">
        <v>90</v>
      </c>
      <c r="C32" s="335"/>
      <c r="D32" s="336" t="s">
        <v>46</v>
      </c>
      <c r="E32" s="165">
        <f>E33</f>
        <v>1691000</v>
      </c>
      <c r="F32" s="165">
        <f>F33</f>
        <v>1391353</v>
      </c>
      <c r="G32" s="143">
        <f>F32/E32%</f>
        <v>82.27989355410999</v>
      </c>
    </row>
    <row r="33" spans="1:7" ht="15.75">
      <c r="A33" s="158"/>
      <c r="B33" s="158"/>
      <c r="C33" s="288" t="s">
        <v>278</v>
      </c>
      <c r="D33" s="240" t="s">
        <v>262</v>
      </c>
      <c r="E33" s="160">
        <v>1691000</v>
      </c>
      <c r="F33" s="160">
        <v>1391353</v>
      </c>
      <c r="G33" s="143"/>
    </row>
    <row r="34" spans="1:7" s="140" customFormat="1" ht="27.75" customHeight="1">
      <c r="A34" s="411" t="s">
        <v>39</v>
      </c>
      <c r="B34" s="412"/>
      <c r="C34" s="412"/>
      <c r="D34" s="413"/>
      <c r="E34" s="135">
        <f>E4+E8+E12+E25+E29+E32</f>
        <v>19347821</v>
      </c>
      <c r="F34" s="135">
        <f>F4+F8+F12+F25+F29+F32</f>
        <v>16351601</v>
      </c>
      <c r="G34" s="143">
        <f>F34/E34%</f>
        <v>84.51391502950126</v>
      </c>
    </row>
  </sheetData>
  <mergeCells count="3">
    <mergeCell ref="F1:G1"/>
    <mergeCell ref="A2:G2"/>
    <mergeCell ref="A34:D34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I110"/>
  <sheetViews>
    <sheetView zoomScale="75" zoomScaleNormal="75" workbookViewId="0" topLeftCell="A1">
      <selection activeCell="A2" sqref="A2:G2"/>
    </sheetView>
  </sheetViews>
  <sheetFormatPr defaultColWidth="9.00390625" defaultRowHeight="12.75"/>
  <cols>
    <col min="1" max="1" width="7.875" style="1" customWidth="1"/>
    <col min="2" max="2" width="11.625" style="140" customWidth="1"/>
    <col min="3" max="3" width="14.125" style="293" customWidth="1"/>
    <col min="4" max="4" width="30.625" style="1" customWidth="1"/>
    <col min="5" max="5" width="20.625" style="1" customWidth="1"/>
    <col min="6" max="6" width="18.375" style="1" customWidth="1"/>
    <col min="7" max="7" width="12.25390625" style="22" customWidth="1"/>
    <col min="8" max="16384" width="9.125" style="1" customWidth="1"/>
  </cols>
  <sheetData>
    <row r="1" spans="5:9" ht="39" customHeight="1">
      <c r="E1" s="140"/>
      <c r="F1" s="420" t="s">
        <v>189</v>
      </c>
      <c r="G1" s="421"/>
      <c r="H1" s="138"/>
      <c r="I1" s="138"/>
    </row>
    <row r="2" spans="1:9" ht="100.5" customHeight="1" thickBot="1">
      <c r="A2" s="396" t="s">
        <v>501</v>
      </c>
      <c r="B2" s="396"/>
      <c r="C2" s="396"/>
      <c r="D2" s="396"/>
      <c r="E2" s="396"/>
      <c r="F2" s="396"/>
      <c r="G2" s="396"/>
      <c r="H2" s="138"/>
      <c r="I2" s="138"/>
    </row>
    <row r="3" spans="1:9" ht="16.5" thickBot="1">
      <c r="A3" s="2" t="s">
        <v>1</v>
      </c>
      <c r="B3" s="141" t="s">
        <v>2</v>
      </c>
      <c r="C3" s="294" t="s">
        <v>3</v>
      </c>
      <c r="D3" s="4" t="s">
        <v>4</v>
      </c>
      <c r="E3" s="338" t="s">
        <v>5</v>
      </c>
      <c r="F3" s="141" t="s">
        <v>6</v>
      </c>
      <c r="G3" s="142" t="s">
        <v>7</v>
      </c>
      <c r="H3" s="138"/>
      <c r="I3" s="138"/>
    </row>
    <row r="4" spans="1:7" ht="25.5" customHeight="1">
      <c r="A4" s="152" t="s">
        <v>43</v>
      </c>
      <c r="B4" s="152"/>
      <c r="C4" s="339"/>
      <c r="D4" s="340" t="s">
        <v>44</v>
      </c>
      <c r="E4" s="170">
        <f>E5+E13+E21+E30+E36+E43+E52+E59+E61</f>
        <v>16924277</v>
      </c>
      <c r="F4" s="170">
        <f>F5+F13+F21+F30+F36+F43+F52+F59+F61</f>
        <v>10777004</v>
      </c>
      <c r="G4" s="220">
        <f>F4/E4%</f>
        <v>63.67778074064848</v>
      </c>
    </row>
    <row r="5" spans="1:7" ht="31.5">
      <c r="A5" s="48"/>
      <c r="B5" s="162" t="s">
        <v>91</v>
      </c>
      <c r="C5" s="162"/>
      <c r="D5" s="164" t="s">
        <v>150</v>
      </c>
      <c r="E5" s="165">
        <f>E6+E7+E8+E9+E10+E11+E12</f>
        <v>2501318</v>
      </c>
      <c r="F5" s="165">
        <f>F6+F7+F8+F9+F10+F11+F12</f>
        <v>2461987</v>
      </c>
      <c r="G5" s="220">
        <f>F5/E5%</f>
        <v>98.42758897509233</v>
      </c>
    </row>
    <row r="6" spans="1:7" ht="42.75">
      <c r="A6" s="158"/>
      <c r="B6" s="158"/>
      <c r="C6" s="283">
        <v>2540</v>
      </c>
      <c r="D6" s="316" t="s">
        <v>263</v>
      </c>
      <c r="E6" s="160">
        <v>1444304</v>
      </c>
      <c r="F6" s="160">
        <v>1404973</v>
      </c>
      <c r="G6" s="239"/>
    </row>
    <row r="7" spans="1:7" ht="28.5">
      <c r="A7" s="158"/>
      <c r="B7" s="158"/>
      <c r="C7" s="283">
        <v>3020</v>
      </c>
      <c r="D7" s="316" t="s">
        <v>397</v>
      </c>
      <c r="E7" s="160">
        <v>25756</v>
      </c>
      <c r="F7" s="160">
        <v>25756</v>
      </c>
      <c r="G7" s="239"/>
    </row>
    <row r="8" spans="1:7" ht="30">
      <c r="A8" s="158"/>
      <c r="B8" s="158"/>
      <c r="C8" s="283">
        <v>4010</v>
      </c>
      <c r="D8" s="159" t="s">
        <v>258</v>
      </c>
      <c r="E8" s="160">
        <v>696217</v>
      </c>
      <c r="F8" s="160">
        <v>696217</v>
      </c>
      <c r="G8" s="239"/>
    </row>
    <row r="9" spans="1:7" ht="30">
      <c r="A9" s="158"/>
      <c r="B9" s="158"/>
      <c r="C9" s="283">
        <v>4040</v>
      </c>
      <c r="D9" s="159" t="s">
        <v>272</v>
      </c>
      <c r="E9" s="160">
        <v>45039</v>
      </c>
      <c r="F9" s="160">
        <v>45039</v>
      </c>
      <c r="G9" s="239"/>
    </row>
    <row r="10" spans="1:7" ht="15.75">
      <c r="A10" s="158"/>
      <c r="B10" s="158"/>
      <c r="C10" s="288" t="s">
        <v>260</v>
      </c>
      <c r="D10" s="159" t="s">
        <v>261</v>
      </c>
      <c r="E10" s="160">
        <v>132041</v>
      </c>
      <c r="F10" s="160">
        <v>132041</v>
      </c>
      <c r="G10" s="239"/>
    </row>
    <row r="11" spans="1:7" ht="15.75" hidden="1">
      <c r="A11" s="158"/>
      <c r="B11" s="158"/>
      <c r="C11" s="288"/>
      <c r="D11" s="159"/>
      <c r="E11" s="160"/>
      <c r="F11" s="160"/>
      <c r="G11" s="239"/>
    </row>
    <row r="12" spans="1:7" ht="15.75">
      <c r="A12" s="158"/>
      <c r="B12" s="158"/>
      <c r="C12" s="288" t="s">
        <v>401</v>
      </c>
      <c r="D12" s="159" t="s">
        <v>262</v>
      </c>
      <c r="E12" s="160">
        <v>157961</v>
      </c>
      <c r="F12" s="160">
        <v>157961</v>
      </c>
      <c r="G12" s="239"/>
    </row>
    <row r="13" spans="1:7" ht="15.75">
      <c r="A13" s="48"/>
      <c r="B13" s="162" t="s">
        <v>92</v>
      </c>
      <c r="C13" s="335"/>
      <c r="D13" s="164" t="s">
        <v>93</v>
      </c>
      <c r="E13" s="165">
        <f>E14+E15+E16+E17+E18+E19+E20</f>
        <v>2053965</v>
      </c>
      <c r="F13" s="165">
        <f>F14+F15+F16+F17+F18+F19+F20</f>
        <v>2041826</v>
      </c>
      <c r="G13" s="220">
        <f>F13/E13%</f>
        <v>99.40899674531941</v>
      </c>
    </row>
    <row r="14" spans="1:7" ht="25.5">
      <c r="A14" s="158"/>
      <c r="B14" s="158"/>
      <c r="C14" s="283">
        <v>2540</v>
      </c>
      <c r="D14" s="241" t="s">
        <v>263</v>
      </c>
      <c r="E14" s="160">
        <v>378547</v>
      </c>
      <c r="F14" s="160">
        <v>366408</v>
      </c>
      <c r="G14" s="239"/>
    </row>
    <row r="15" spans="1:7" ht="28.5">
      <c r="A15" s="158"/>
      <c r="B15" s="158"/>
      <c r="C15" s="283">
        <v>3020</v>
      </c>
      <c r="D15" s="316" t="s">
        <v>397</v>
      </c>
      <c r="E15" s="160">
        <v>20442</v>
      </c>
      <c r="F15" s="160">
        <v>20442</v>
      </c>
      <c r="G15" s="239"/>
    </row>
    <row r="16" spans="1:7" ht="30">
      <c r="A16" s="158"/>
      <c r="B16" s="158"/>
      <c r="C16" s="283">
        <v>4010</v>
      </c>
      <c r="D16" s="159" t="s">
        <v>258</v>
      </c>
      <c r="E16" s="160">
        <v>1129377</v>
      </c>
      <c r="F16" s="160">
        <v>1129377</v>
      </c>
      <c r="G16" s="239"/>
    </row>
    <row r="17" spans="1:7" ht="30">
      <c r="A17" s="158"/>
      <c r="B17" s="158"/>
      <c r="C17" s="283">
        <v>4040</v>
      </c>
      <c r="D17" s="159" t="s">
        <v>272</v>
      </c>
      <c r="E17" s="160">
        <v>79955</v>
      </c>
      <c r="F17" s="160">
        <v>79955</v>
      </c>
      <c r="G17" s="239"/>
    </row>
    <row r="18" spans="1:7" ht="15.75">
      <c r="A18" s="158"/>
      <c r="B18" s="158"/>
      <c r="C18" s="288" t="s">
        <v>273</v>
      </c>
      <c r="D18" s="159" t="s">
        <v>261</v>
      </c>
      <c r="E18" s="160">
        <v>214225</v>
      </c>
      <c r="F18" s="160">
        <v>214225</v>
      </c>
      <c r="G18" s="239"/>
    </row>
    <row r="19" spans="1:7" ht="30" hidden="1">
      <c r="A19" s="158"/>
      <c r="B19" s="158"/>
      <c r="C19" s="288">
        <v>4170</v>
      </c>
      <c r="D19" s="159" t="s">
        <v>182</v>
      </c>
      <c r="E19" s="160"/>
      <c r="F19" s="160"/>
      <c r="G19" s="239"/>
    </row>
    <row r="20" spans="1:7" ht="15.75">
      <c r="A20" s="158"/>
      <c r="B20" s="158"/>
      <c r="C20" s="288" t="s">
        <v>478</v>
      </c>
      <c r="D20" s="159" t="s">
        <v>262</v>
      </c>
      <c r="E20" s="160">
        <v>231419</v>
      </c>
      <c r="F20" s="160">
        <v>231419</v>
      </c>
      <c r="G20" s="239"/>
    </row>
    <row r="21" spans="1:7" ht="15.75">
      <c r="A21" s="48"/>
      <c r="B21" s="162" t="s">
        <v>69</v>
      </c>
      <c r="C21" s="335"/>
      <c r="D21" s="164" t="s">
        <v>82</v>
      </c>
      <c r="E21" s="165">
        <f>E22+E23+E24+E25+E26+E27+E28+E29</f>
        <v>1391824</v>
      </c>
      <c r="F21" s="165">
        <f>F22+F23+F24+F25+F26+F27+F28+F29</f>
        <v>668608</v>
      </c>
      <c r="G21" s="220">
        <f>F21/E21%</f>
        <v>48.038257710745036</v>
      </c>
    </row>
    <row r="22" spans="1:7" ht="45">
      <c r="A22" s="158"/>
      <c r="B22" s="158"/>
      <c r="C22" s="283">
        <v>2540</v>
      </c>
      <c r="D22" s="159" t="s">
        <v>263</v>
      </c>
      <c r="E22" s="160">
        <v>40784</v>
      </c>
      <c r="F22" s="160">
        <v>17568</v>
      </c>
      <c r="G22" s="239"/>
    </row>
    <row r="23" spans="1:7" ht="28.5">
      <c r="A23" s="158"/>
      <c r="B23" s="158"/>
      <c r="C23" s="283">
        <v>3020</v>
      </c>
      <c r="D23" s="316" t="s">
        <v>397</v>
      </c>
      <c r="E23" s="160">
        <v>1421</v>
      </c>
      <c r="F23" s="160">
        <v>1421</v>
      </c>
      <c r="G23" s="239"/>
    </row>
    <row r="24" spans="1:7" ht="30">
      <c r="A24" s="158"/>
      <c r="B24" s="158"/>
      <c r="C24" s="283">
        <v>4010</v>
      </c>
      <c r="D24" s="159" t="s">
        <v>258</v>
      </c>
      <c r="E24" s="160">
        <v>440694</v>
      </c>
      <c r="F24" s="160">
        <v>440694</v>
      </c>
      <c r="G24" s="239"/>
    </row>
    <row r="25" spans="1:7" ht="30">
      <c r="A25" s="158"/>
      <c r="B25" s="158"/>
      <c r="C25" s="283">
        <v>4040</v>
      </c>
      <c r="D25" s="159" t="s">
        <v>272</v>
      </c>
      <c r="E25" s="160">
        <v>34553</v>
      </c>
      <c r="F25" s="160">
        <v>34553</v>
      </c>
      <c r="G25" s="239"/>
    </row>
    <row r="26" spans="1:7" ht="15.75">
      <c r="A26" s="158"/>
      <c r="B26" s="158"/>
      <c r="C26" s="288" t="s">
        <v>260</v>
      </c>
      <c r="D26" s="159" t="s">
        <v>261</v>
      </c>
      <c r="E26" s="160">
        <v>80882</v>
      </c>
      <c r="F26" s="160">
        <v>80882</v>
      </c>
      <c r="G26" s="239"/>
    </row>
    <row r="27" spans="1:7" ht="30">
      <c r="A27" s="158"/>
      <c r="B27" s="158"/>
      <c r="C27" s="288">
        <v>4170</v>
      </c>
      <c r="D27" s="159" t="s">
        <v>182</v>
      </c>
      <c r="E27" s="160">
        <v>2400</v>
      </c>
      <c r="F27" s="160">
        <v>2400</v>
      </c>
      <c r="G27" s="239"/>
    </row>
    <row r="28" spans="1:7" ht="15.75">
      <c r="A28" s="158"/>
      <c r="B28" s="158"/>
      <c r="C28" s="288" t="s">
        <v>479</v>
      </c>
      <c r="D28" s="159" t="s">
        <v>262</v>
      </c>
      <c r="E28" s="160">
        <v>91090</v>
      </c>
      <c r="F28" s="160">
        <v>91090</v>
      </c>
      <c r="G28" s="239"/>
    </row>
    <row r="29" spans="1:7" ht="30">
      <c r="A29" s="158"/>
      <c r="B29" s="158"/>
      <c r="C29" s="288">
        <v>6050</v>
      </c>
      <c r="D29" s="159" t="s">
        <v>264</v>
      </c>
      <c r="E29" s="160">
        <v>700000</v>
      </c>
      <c r="F29" s="160"/>
      <c r="G29" s="239"/>
    </row>
    <row r="30" spans="1:7" ht="31.5">
      <c r="A30" s="48"/>
      <c r="B30" s="162" t="s">
        <v>224</v>
      </c>
      <c r="C30" s="335"/>
      <c r="D30" s="164" t="s">
        <v>225</v>
      </c>
      <c r="E30" s="165">
        <f>E31+E32+E33+E34+E35</f>
        <v>298983</v>
      </c>
      <c r="F30" s="165">
        <f>F31+F32+F33+F34+F35</f>
        <v>298983</v>
      </c>
      <c r="G30" s="220">
        <f>F30/E30%</f>
        <v>100</v>
      </c>
    </row>
    <row r="31" spans="1:7" ht="28.5">
      <c r="A31" s="158"/>
      <c r="B31" s="158"/>
      <c r="C31" s="283">
        <v>3020</v>
      </c>
      <c r="D31" s="316" t="s">
        <v>397</v>
      </c>
      <c r="E31" s="160">
        <v>14237</v>
      </c>
      <c r="F31" s="160">
        <v>14237</v>
      </c>
      <c r="G31" s="239"/>
    </row>
    <row r="32" spans="1:7" ht="30">
      <c r="A32" s="158"/>
      <c r="B32" s="158"/>
      <c r="C32" s="283">
        <v>4010</v>
      </c>
      <c r="D32" s="159" t="s">
        <v>258</v>
      </c>
      <c r="E32" s="160">
        <v>184478</v>
      </c>
      <c r="F32" s="160">
        <v>184478</v>
      </c>
      <c r="G32" s="239"/>
    </row>
    <row r="33" spans="1:7" ht="30">
      <c r="A33" s="158"/>
      <c r="B33" s="158"/>
      <c r="C33" s="283">
        <v>4040</v>
      </c>
      <c r="D33" s="159" t="s">
        <v>272</v>
      </c>
      <c r="E33" s="160">
        <v>14629</v>
      </c>
      <c r="F33" s="160">
        <v>14629</v>
      </c>
      <c r="G33" s="239"/>
    </row>
    <row r="34" spans="1:7" ht="15.75">
      <c r="A34" s="158"/>
      <c r="B34" s="158"/>
      <c r="C34" s="288" t="s">
        <v>260</v>
      </c>
      <c r="D34" s="159" t="s">
        <v>261</v>
      </c>
      <c r="E34" s="160">
        <v>37427</v>
      </c>
      <c r="F34" s="160">
        <v>37427</v>
      </c>
      <c r="G34" s="239"/>
    </row>
    <row r="35" spans="1:7" ht="15.75">
      <c r="A35" s="158"/>
      <c r="B35" s="158"/>
      <c r="C35" s="288" t="s">
        <v>280</v>
      </c>
      <c r="D35" s="159" t="s">
        <v>262</v>
      </c>
      <c r="E35" s="160">
        <v>48212</v>
      </c>
      <c r="F35" s="160">
        <v>48212</v>
      </c>
      <c r="G35" s="239"/>
    </row>
    <row r="36" spans="1:7" ht="15.75">
      <c r="A36" s="48"/>
      <c r="B36" s="162" t="s">
        <v>94</v>
      </c>
      <c r="C36" s="335"/>
      <c r="D36" s="164" t="s">
        <v>95</v>
      </c>
      <c r="E36" s="165">
        <f>E37+E38+E39+E40+E41+E42</f>
        <v>725451</v>
      </c>
      <c r="F36" s="165">
        <f>F37+F38+F39+F40+F41+F42</f>
        <v>725451</v>
      </c>
      <c r="G36" s="220">
        <f>F36/E36%</f>
        <v>100</v>
      </c>
    </row>
    <row r="37" spans="1:7" ht="28.5">
      <c r="A37" s="158"/>
      <c r="B37" s="158"/>
      <c r="C37" s="283">
        <v>3020</v>
      </c>
      <c r="D37" s="316" t="s">
        <v>397</v>
      </c>
      <c r="E37" s="160">
        <v>4047</v>
      </c>
      <c r="F37" s="160">
        <v>4047</v>
      </c>
      <c r="G37" s="239"/>
    </row>
    <row r="38" spans="1:7" ht="30">
      <c r="A38" s="158"/>
      <c r="B38" s="158"/>
      <c r="C38" s="283">
        <v>4010</v>
      </c>
      <c r="D38" s="159" t="s">
        <v>258</v>
      </c>
      <c r="E38" s="160">
        <v>463608</v>
      </c>
      <c r="F38" s="160">
        <v>463608</v>
      </c>
      <c r="G38" s="239"/>
    </row>
    <row r="39" spans="1:7" ht="30">
      <c r="A39" s="158"/>
      <c r="B39" s="158"/>
      <c r="C39" s="283">
        <v>4040</v>
      </c>
      <c r="D39" s="159" t="s">
        <v>272</v>
      </c>
      <c r="E39" s="160">
        <v>35954</v>
      </c>
      <c r="F39" s="160">
        <v>35954</v>
      </c>
      <c r="G39" s="239"/>
    </row>
    <row r="40" spans="1:7" ht="15.75">
      <c r="A40" s="158"/>
      <c r="B40" s="158"/>
      <c r="C40" s="288" t="s">
        <v>260</v>
      </c>
      <c r="D40" s="159" t="s">
        <v>261</v>
      </c>
      <c r="E40" s="160">
        <v>85645</v>
      </c>
      <c r="F40" s="160">
        <v>85645</v>
      </c>
      <c r="G40" s="239"/>
    </row>
    <row r="41" spans="1:7" ht="30">
      <c r="A41" s="158"/>
      <c r="B41" s="158"/>
      <c r="C41" s="288">
        <v>4170</v>
      </c>
      <c r="D41" s="159" t="s">
        <v>182</v>
      </c>
      <c r="E41" s="160">
        <v>5604</v>
      </c>
      <c r="F41" s="160">
        <v>5604</v>
      </c>
      <c r="G41" s="239"/>
    </row>
    <row r="42" spans="1:7" ht="15.75">
      <c r="A42" s="158"/>
      <c r="B42" s="158"/>
      <c r="C42" s="288" t="s">
        <v>412</v>
      </c>
      <c r="D42" s="159" t="s">
        <v>262</v>
      </c>
      <c r="E42" s="160">
        <v>130593</v>
      </c>
      <c r="F42" s="160">
        <v>130593</v>
      </c>
      <c r="G42" s="239"/>
    </row>
    <row r="43" spans="1:7" ht="15.75">
      <c r="A43" s="48"/>
      <c r="B43" s="162" t="s">
        <v>70</v>
      </c>
      <c r="C43" s="335"/>
      <c r="D43" s="164" t="s">
        <v>83</v>
      </c>
      <c r="E43" s="165">
        <f>E44+E45+E46+E47+E48+E49+E50+E51</f>
        <v>9115782</v>
      </c>
      <c r="F43" s="165">
        <f>F44+F45+F46+F47+F48+F49+F50+F51</f>
        <v>3815782</v>
      </c>
      <c r="G43" s="220">
        <f>F43/E43%</f>
        <v>41.859074734345334</v>
      </c>
    </row>
    <row r="44" spans="1:7" ht="28.5">
      <c r="A44" s="158"/>
      <c r="B44" s="158"/>
      <c r="C44" s="283">
        <v>3020</v>
      </c>
      <c r="D44" s="316" t="s">
        <v>397</v>
      </c>
      <c r="E44" s="160">
        <v>159030</v>
      </c>
      <c r="F44" s="160">
        <v>159030</v>
      </c>
      <c r="G44" s="239"/>
    </row>
    <row r="45" spans="1:7" ht="30">
      <c r="A45" s="158"/>
      <c r="B45" s="158"/>
      <c r="C45" s="283">
        <v>4010</v>
      </c>
      <c r="D45" s="159" t="s">
        <v>258</v>
      </c>
      <c r="E45" s="160">
        <v>2283479</v>
      </c>
      <c r="F45" s="160">
        <v>2283479</v>
      </c>
      <c r="G45" s="239"/>
    </row>
    <row r="46" spans="1:7" ht="30">
      <c r="A46" s="158"/>
      <c r="B46" s="158"/>
      <c r="C46" s="283">
        <v>4040</v>
      </c>
      <c r="D46" s="159" t="s">
        <v>272</v>
      </c>
      <c r="E46" s="160">
        <v>149238</v>
      </c>
      <c r="F46" s="160">
        <v>149238</v>
      </c>
      <c r="G46" s="239"/>
    </row>
    <row r="47" spans="1:7" ht="15.75">
      <c r="A47" s="158"/>
      <c r="B47" s="158"/>
      <c r="C47" s="288" t="s">
        <v>260</v>
      </c>
      <c r="D47" s="159" t="s">
        <v>261</v>
      </c>
      <c r="E47" s="160">
        <v>456698</v>
      </c>
      <c r="F47" s="160">
        <v>456698</v>
      </c>
      <c r="G47" s="239"/>
    </row>
    <row r="48" spans="1:7" ht="30">
      <c r="A48" s="158"/>
      <c r="B48" s="158"/>
      <c r="C48" s="288">
        <v>4170</v>
      </c>
      <c r="D48" s="159" t="s">
        <v>182</v>
      </c>
      <c r="E48" s="160">
        <v>10874</v>
      </c>
      <c r="F48" s="160">
        <v>10874</v>
      </c>
      <c r="G48" s="239"/>
    </row>
    <row r="49" spans="1:7" ht="15.75">
      <c r="A49" s="158"/>
      <c r="B49" s="158"/>
      <c r="C49" s="288" t="s">
        <v>368</v>
      </c>
      <c r="D49" s="159" t="s">
        <v>262</v>
      </c>
      <c r="E49" s="160">
        <v>736463</v>
      </c>
      <c r="F49" s="160">
        <v>736463</v>
      </c>
      <c r="G49" s="239"/>
    </row>
    <row r="50" spans="1:7" ht="30">
      <c r="A50" s="158"/>
      <c r="B50" s="158"/>
      <c r="C50" s="283">
        <v>6050</v>
      </c>
      <c r="D50" s="159" t="s">
        <v>264</v>
      </c>
      <c r="E50" s="160">
        <v>5300000</v>
      </c>
      <c r="F50" s="160">
        <v>0</v>
      </c>
      <c r="G50" s="239"/>
    </row>
    <row r="51" spans="1:7" ht="45">
      <c r="A51" s="158"/>
      <c r="B51" s="48"/>
      <c r="C51" s="283">
        <v>6060</v>
      </c>
      <c r="D51" s="159" t="s">
        <v>265</v>
      </c>
      <c r="E51" s="160">
        <v>20000</v>
      </c>
      <c r="F51" s="160">
        <v>20000</v>
      </c>
      <c r="G51" s="239"/>
    </row>
    <row r="52" spans="1:7" ht="31.5">
      <c r="A52" s="48"/>
      <c r="B52" s="162" t="s">
        <v>96</v>
      </c>
      <c r="C52" s="335"/>
      <c r="D52" s="164" t="s">
        <v>97</v>
      </c>
      <c r="E52" s="165">
        <f>E53+E54+E55+E56+E57+E58</f>
        <v>547810</v>
      </c>
      <c r="F52" s="165">
        <f>F53+F54+F55+F56+F57+F58</f>
        <v>547810</v>
      </c>
      <c r="G52" s="220">
        <f>F52/E52%</f>
        <v>100</v>
      </c>
    </row>
    <row r="53" spans="1:7" ht="28.5">
      <c r="A53" s="158"/>
      <c r="B53" s="158"/>
      <c r="C53" s="283">
        <v>3020</v>
      </c>
      <c r="D53" s="316" t="s">
        <v>397</v>
      </c>
      <c r="E53" s="160">
        <v>558</v>
      </c>
      <c r="F53" s="160">
        <v>558</v>
      </c>
      <c r="G53" s="239"/>
    </row>
    <row r="54" spans="1:7" ht="30">
      <c r="A54" s="158"/>
      <c r="B54" s="158"/>
      <c r="C54" s="283">
        <v>4010</v>
      </c>
      <c r="D54" s="159" t="s">
        <v>258</v>
      </c>
      <c r="E54" s="160">
        <v>370727</v>
      </c>
      <c r="F54" s="160">
        <v>370727</v>
      </c>
      <c r="G54" s="239"/>
    </row>
    <row r="55" spans="1:7" ht="30">
      <c r="A55" s="158"/>
      <c r="B55" s="158"/>
      <c r="C55" s="283">
        <v>4040</v>
      </c>
      <c r="D55" s="159" t="s">
        <v>272</v>
      </c>
      <c r="E55" s="160">
        <v>24538</v>
      </c>
      <c r="F55" s="160">
        <v>24538</v>
      </c>
      <c r="G55" s="239"/>
    </row>
    <row r="56" spans="1:7" ht="15.75">
      <c r="A56" s="158"/>
      <c r="B56" s="158"/>
      <c r="C56" s="288" t="s">
        <v>260</v>
      </c>
      <c r="D56" s="159" t="s">
        <v>261</v>
      </c>
      <c r="E56" s="160">
        <v>67217</v>
      </c>
      <c r="F56" s="160">
        <v>67217</v>
      </c>
      <c r="G56" s="239"/>
    </row>
    <row r="57" spans="1:7" ht="30" hidden="1">
      <c r="A57" s="158"/>
      <c r="B57" s="158"/>
      <c r="C57" s="288">
        <v>4170</v>
      </c>
      <c r="D57" s="159" t="s">
        <v>182</v>
      </c>
      <c r="E57" s="160"/>
      <c r="F57" s="160"/>
      <c r="G57" s="239"/>
    </row>
    <row r="58" spans="1:7" ht="15.75">
      <c r="A58" s="158"/>
      <c r="B58" s="158"/>
      <c r="C58" s="288" t="s">
        <v>480</v>
      </c>
      <c r="D58" s="159" t="s">
        <v>262</v>
      </c>
      <c r="E58" s="160">
        <v>84770</v>
      </c>
      <c r="F58" s="160">
        <v>84770</v>
      </c>
      <c r="G58" s="239"/>
    </row>
    <row r="59" spans="1:7" ht="31.5">
      <c r="A59" s="48"/>
      <c r="B59" s="162" t="s">
        <v>226</v>
      </c>
      <c r="C59" s="335"/>
      <c r="D59" s="164" t="s">
        <v>227</v>
      </c>
      <c r="E59" s="165">
        <f>E60</f>
        <v>37779</v>
      </c>
      <c r="F59" s="165">
        <f>F60</f>
        <v>30857</v>
      </c>
      <c r="G59" s="220">
        <f>F59/E59%</f>
        <v>81.67765160538923</v>
      </c>
    </row>
    <row r="60" spans="1:7" ht="15.75">
      <c r="A60" s="158"/>
      <c r="B60" s="158"/>
      <c r="C60" s="288" t="s">
        <v>360</v>
      </c>
      <c r="D60" s="159" t="s">
        <v>262</v>
      </c>
      <c r="E60" s="160">
        <v>37779</v>
      </c>
      <c r="F60" s="160">
        <v>30857</v>
      </c>
      <c r="G60" s="239"/>
    </row>
    <row r="61" spans="1:7" ht="15.75">
      <c r="A61" s="48"/>
      <c r="B61" s="162" t="s">
        <v>45</v>
      </c>
      <c r="C61" s="335"/>
      <c r="D61" s="164" t="s">
        <v>46</v>
      </c>
      <c r="E61" s="165">
        <f>E64+E66+E67+E68+E62+E63+E65</f>
        <v>251365</v>
      </c>
      <c r="F61" s="165">
        <f>F64+F66+F67+F68+F62+F63+F65</f>
        <v>185700</v>
      </c>
      <c r="G61" s="220">
        <f>F61/E61%</f>
        <v>73.87663358064965</v>
      </c>
    </row>
    <row r="62" spans="1:7" ht="30">
      <c r="A62" s="158"/>
      <c r="B62" s="158"/>
      <c r="C62" s="283" t="s">
        <v>359</v>
      </c>
      <c r="D62" s="159" t="s">
        <v>258</v>
      </c>
      <c r="E62" s="160">
        <v>21502</v>
      </c>
      <c r="F62" s="160">
        <v>21502</v>
      </c>
      <c r="G62" s="239"/>
    </row>
    <row r="63" spans="1:7" ht="15.75">
      <c r="A63" s="158"/>
      <c r="B63" s="158"/>
      <c r="C63" s="283">
        <v>4110</v>
      </c>
      <c r="D63" s="159" t="s">
        <v>261</v>
      </c>
      <c r="E63" s="160">
        <v>46</v>
      </c>
      <c r="F63" s="160">
        <v>46</v>
      </c>
      <c r="G63" s="239"/>
    </row>
    <row r="64" spans="1:7" ht="25.5">
      <c r="A64" s="158"/>
      <c r="B64" s="158"/>
      <c r="C64" s="288" t="s">
        <v>361</v>
      </c>
      <c r="D64" s="159" t="s">
        <v>261</v>
      </c>
      <c r="E64" s="160">
        <v>9111</v>
      </c>
      <c r="F64" s="160">
        <v>9111</v>
      </c>
      <c r="G64" s="239"/>
    </row>
    <row r="65" spans="1:7" ht="30">
      <c r="A65" s="158"/>
      <c r="B65" s="158"/>
      <c r="C65" s="288">
        <v>4170</v>
      </c>
      <c r="D65" s="159" t="s">
        <v>182</v>
      </c>
      <c r="E65" s="160">
        <v>1568</v>
      </c>
      <c r="F65" s="160">
        <v>1200</v>
      </c>
      <c r="G65" s="239"/>
    </row>
    <row r="66" spans="1:7" ht="30">
      <c r="A66" s="158"/>
      <c r="B66" s="158"/>
      <c r="C66" s="288" t="s">
        <v>362</v>
      </c>
      <c r="D66" s="159" t="s">
        <v>182</v>
      </c>
      <c r="E66" s="160">
        <v>76518</v>
      </c>
      <c r="F66" s="160">
        <v>76517</v>
      </c>
      <c r="G66" s="239"/>
    </row>
    <row r="67" spans="1:7" ht="15.75">
      <c r="A67" s="158"/>
      <c r="B67" s="158"/>
      <c r="C67" s="288" t="s">
        <v>481</v>
      </c>
      <c r="D67" s="159" t="s">
        <v>262</v>
      </c>
      <c r="E67" s="160">
        <v>90798</v>
      </c>
      <c r="F67" s="160">
        <v>25502</v>
      </c>
      <c r="G67" s="239"/>
    </row>
    <row r="68" spans="1:7" ht="15.75">
      <c r="A68" s="158"/>
      <c r="B68" s="158"/>
      <c r="C68" s="288" t="s">
        <v>413</v>
      </c>
      <c r="D68" s="159" t="s">
        <v>262</v>
      </c>
      <c r="E68" s="160">
        <v>51822</v>
      </c>
      <c r="F68" s="160">
        <v>51822</v>
      </c>
      <c r="G68" s="239"/>
    </row>
    <row r="69" spans="1:7" ht="31.5">
      <c r="A69" s="167" t="s">
        <v>49</v>
      </c>
      <c r="B69" s="167"/>
      <c r="C69" s="284"/>
      <c r="D69" s="171" t="s">
        <v>50</v>
      </c>
      <c r="E69" s="170">
        <f>E70+E80+E87+E96+E98+E108+E106</f>
        <v>8359911</v>
      </c>
      <c r="F69" s="170">
        <f>F70+F80+F87+F96+F98+F106+F108</f>
        <v>7713861</v>
      </c>
      <c r="G69" s="220">
        <f>F69/E69%</f>
        <v>92.272046915332</v>
      </c>
    </row>
    <row r="70" spans="1:7" ht="31.5">
      <c r="A70" s="48"/>
      <c r="B70" s="162" t="s">
        <v>72</v>
      </c>
      <c r="C70" s="335"/>
      <c r="D70" s="164" t="s">
        <v>84</v>
      </c>
      <c r="E70" s="165">
        <f>E71+E72+E73+E74+E75+E76+E77+E78+E79</f>
        <v>3957922</v>
      </c>
      <c r="F70" s="165">
        <f>F71+F72+F73+F74+F75+F76+F77+F78+F79</f>
        <v>3393698</v>
      </c>
      <c r="G70" s="220">
        <f>F70/E70%</f>
        <v>85.74443862208503</v>
      </c>
    </row>
    <row r="71" spans="1:7" ht="45">
      <c r="A71" s="158"/>
      <c r="B71" s="158"/>
      <c r="C71" s="283">
        <v>2540</v>
      </c>
      <c r="D71" s="159" t="s">
        <v>263</v>
      </c>
      <c r="E71" s="160">
        <v>2720923</v>
      </c>
      <c r="F71" s="160">
        <v>2706699</v>
      </c>
      <c r="G71" s="239"/>
    </row>
    <row r="72" spans="1:7" ht="28.5">
      <c r="A72" s="158"/>
      <c r="B72" s="158"/>
      <c r="C72" s="283">
        <v>3020</v>
      </c>
      <c r="D72" s="316" t="s">
        <v>397</v>
      </c>
      <c r="E72" s="160">
        <v>482</v>
      </c>
      <c r="F72" s="160">
        <v>482</v>
      </c>
      <c r="G72" s="239"/>
    </row>
    <row r="73" spans="1:7" ht="30">
      <c r="A73" s="158"/>
      <c r="B73" s="158"/>
      <c r="C73" s="283">
        <v>4010</v>
      </c>
      <c r="D73" s="243" t="s">
        <v>258</v>
      </c>
      <c r="E73" s="160">
        <v>336261</v>
      </c>
      <c r="F73" s="160">
        <v>336261</v>
      </c>
      <c r="G73" s="239"/>
    </row>
    <row r="74" spans="1:7" ht="30">
      <c r="A74" s="158"/>
      <c r="B74" s="158"/>
      <c r="C74" s="283">
        <v>4040</v>
      </c>
      <c r="D74" s="159" t="s">
        <v>272</v>
      </c>
      <c r="E74" s="160">
        <v>16318</v>
      </c>
      <c r="F74" s="160">
        <v>16318</v>
      </c>
      <c r="G74" s="239"/>
    </row>
    <row r="75" spans="1:7" ht="15.75">
      <c r="A75" s="158"/>
      <c r="B75" s="158"/>
      <c r="C75" s="288" t="s">
        <v>260</v>
      </c>
      <c r="D75" s="159" t="s">
        <v>261</v>
      </c>
      <c r="E75" s="160">
        <v>62677</v>
      </c>
      <c r="F75" s="160">
        <v>62677</v>
      </c>
      <c r="G75" s="239"/>
    </row>
    <row r="76" spans="1:7" ht="30">
      <c r="A76" s="158"/>
      <c r="B76" s="158"/>
      <c r="C76" s="288">
        <v>4170</v>
      </c>
      <c r="D76" s="159" t="s">
        <v>182</v>
      </c>
      <c r="E76" s="160">
        <v>1601</v>
      </c>
      <c r="F76" s="160">
        <v>1601</v>
      </c>
      <c r="G76" s="239"/>
    </row>
    <row r="77" spans="1:7" ht="15.75">
      <c r="A77" s="158"/>
      <c r="B77" s="158"/>
      <c r="C77" s="288" t="s">
        <v>368</v>
      </c>
      <c r="D77" s="159" t="s">
        <v>262</v>
      </c>
      <c r="E77" s="160">
        <v>269660</v>
      </c>
      <c r="F77" s="160">
        <v>269660</v>
      </c>
      <c r="G77" s="239"/>
    </row>
    <row r="78" spans="1:7" ht="30">
      <c r="A78" s="158"/>
      <c r="B78" s="158"/>
      <c r="C78" s="288">
        <v>6050</v>
      </c>
      <c r="D78" s="159" t="s">
        <v>264</v>
      </c>
      <c r="E78" s="160">
        <v>550000</v>
      </c>
      <c r="F78" s="160"/>
      <c r="G78" s="239"/>
    </row>
    <row r="79" spans="1:7" ht="45" hidden="1">
      <c r="A79" s="158"/>
      <c r="B79" s="158"/>
      <c r="C79" s="288">
        <v>6060</v>
      </c>
      <c r="D79" s="159" t="s">
        <v>265</v>
      </c>
      <c r="E79" s="160"/>
      <c r="F79" s="160"/>
      <c r="G79" s="239"/>
    </row>
    <row r="80" spans="1:7" ht="47.25">
      <c r="A80" s="48"/>
      <c r="B80" s="162" t="s">
        <v>74</v>
      </c>
      <c r="C80" s="335"/>
      <c r="D80" s="164" t="s">
        <v>85</v>
      </c>
      <c r="E80" s="165">
        <f>E81+E82+E83+E84+E85+E86</f>
        <v>1769472</v>
      </c>
      <c r="F80" s="165">
        <f>F81+F82+F83+F84+F85+F86</f>
        <v>1769472</v>
      </c>
      <c r="G80" s="220">
        <f>F80/E80%</f>
        <v>100</v>
      </c>
    </row>
    <row r="81" spans="1:7" ht="28.5">
      <c r="A81" s="158"/>
      <c r="B81" s="158"/>
      <c r="C81" s="283">
        <v>3020</v>
      </c>
      <c r="D81" s="316" t="s">
        <v>397</v>
      </c>
      <c r="E81" s="160">
        <v>1444</v>
      </c>
      <c r="F81" s="160">
        <v>1444</v>
      </c>
      <c r="G81" s="239"/>
    </row>
    <row r="82" spans="1:7" ht="30">
      <c r="A82" s="158"/>
      <c r="B82" s="158"/>
      <c r="C82" s="283">
        <v>4010</v>
      </c>
      <c r="D82" s="243" t="s">
        <v>258</v>
      </c>
      <c r="E82" s="160">
        <v>1202682</v>
      </c>
      <c r="F82" s="160">
        <v>1202682</v>
      </c>
      <c r="G82" s="239"/>
    </row>
    <row r="83" spans="1:7" ht="30">
      <c r="A83" s="158"/>
      <c r="B83" s="158"/>
      <c r="C83" s="283">
        <v>4040</v>
      </c>
      <c r="D83" s="159" t="s">
        <v>272</v>
      </c>
      <c r="E83" s="160">
        <v>87488</v>
      </c>
      <c r="F83" s="160">
        <v>87488</v>
      </c>
      <c r="G83" s="239"/>
    </row>
    <row r="84" spans="1:7" ht="27" customHeight="1">
      <c r="A84" s="158"/>
      <c r="B84" s="158"/>
      <c r="C84" s="288" t="s">
        <v>260</v>
      </c>
      <c r="D84" s="159" t="s">
        <v>261</v>
      </c>
      <c r="E84" s="160">
        <v>217740</v>
      </c>
      <c r="F84" s="160">
        <v>217740</v>
      </c>
      <c r="G84" s="239"/>
    </row>
    <row r="85" spans="1:7" ht="30">
      <c r="A85" s="158"/>
      <c r="B85" s="158"/>
      <c r="C85" s="288">
        <v>4170</v>
      </c>
      <c r="D85" s="159" t="s">
        <v>182</v>
      </c>
      <c r="E85" s="160">
        <v>14640</v>
      </c>
      <c r="F85" s="160">
        <v>14640</v>
      </c>
      <c r="G85" s="239"/>
    </row>
    <row r="86" spans="1:7" ht="15.75">
      <c r="A86" s="158"/>
      <c r="B86" s="158"/>
      <c r="C86" s="288" t="s">
        <v>401</v>
      </c>
      <c r="D86" s="159" t="s">
        <v>262</v>
      </c>
      <c r="E86" s="160">
        <v>245478</v>
      </c>
      <c r="F86" s="160">
        <v>245478</v>
      </c>
      <c r="G86" s="239"/>
    </row>
    <row r="87" spans="1:7" ht="15.75">
      <c r="A87" s="48"/>
      <c r="B87" s="162" t="s">
        <v>98</v>
      </c>
      <c r="C87" s="335"/>
      <c r="D87" s="164" t="s">
        <v>105</v>
      </c>
      <c r="E87" s="165">
        <f>E88+E89+E90+E91+E92+E93+E94+E95</f>
        <v>517731</v>
      </c>
      <c r="F87" s="165">
        <f>F88+F89+F90+F91+F92+F93+F94+F95</f>
        <v>517731</v>
      </c>
      <c r="G87" s="220">
        <f>F87/E87%</f>
        <v>99.99999999999999</v>
      </c>
    </row>
    <row r="88" spans="1:7" ht="28.5">
      <c r="A88" s="158"/>
      <c r="B88" s="158"/>
      <c r="C88" s="283">
        <v>3020</v>
      </c>
      <c r="D88" s="316" t="s">
        <v>397</v>
      </c>
      <c r="E88" s="160">
        <v>14209</v>
      </c>
      <c r="F88" s="160">
        <v>14209</v>
      </c>
      <c r="G88" s="239"/>
    </row>
    <row r="89" spans="1:7" ht="15.75">
      <c r="A89" s="158"/>
      <c r="B89" s="158"/>
      <c r="C89" s="283">
        <v>3050</v>
      </c>
      <c r="D89" s="316" t="s">
        <v>402</v>
      </c>
      <c r="E89" s="160">
        <v>360</v>
      </c>
      <c r="F89" s="160">
        <v>360</v>
      </c>
      <c r="G89" s="239"/>
    </row>
    <row r="90" spans="1:7" ht="30">
      <c r="A90" s="158"/>
      <c r="B90" s="158"/>
      <c r="C90" s="283">
        <v>4010</v>
      </c>
      <c r="D90" s="243" t="s">
        <v>258</v>
      </c>
      <c r="E90" s="160">
        <v>272418</v>
      </c>
      <c r="F90" s="160">
        <v>272418</v>
      </c>
      <c r="G90" s="239"/>
    </row>
    <row r="91" spans="1:7" ht="30">
      <c r="A91" s="158"/>
      <c r="B91" s="158"/>
      <c r="C91" s="283">
        <v>4040</v>
      </c>
      <c r="D91" s="159" t="s">
        <v>272</v>
      </c>
      <c r="E91" s="160">
        <v>20968</v>
      </c>
      <c r="F91" s="160">
        <v>20968</v>
      </c>
      <c r="G91" s="239"/>
    </row>
    <row r="92" spans="1:7" ht="29.25" customHeight="1">
      <c r="A92" s="158"/>
      <c r="B92" s="158"/>
      <c r="C92" s="288" t="s">
        <v>260</v>
      </c>
      <c r="D92" s="159" t="s">
        <v>261</v>
      </c>
      <c r="E92" s="160">
        <v>56433</v>
      </c>
      <c r="F92" s="160">
        <v>56433</v>
      </c>
      <c r="G92" s="239"/>
    </row>
    <row r="93" spans="1:7" ht="30">
      <c r="A93" s="158"/>
      <c r="B93" s="158"/>
      <c r="C93" s="288">
        <v>4170</v>
      </c>
      <c r="D93" s="159" t="s">
        <v>182</v>
      </c>
      <c r="E93" s="160">
        <v>2580</v>
      </c>
      <c r="F93" s="160">
        <v>2580</v>
      </c>
      <c r="G93" s="239"/>
    </row>
    <row r="94" spans="1:7" ht="15.75">
      <c r="A94" s="158"/>
      <c r="B94" s="158"/>
      <c r="C94" s="288" t="s">
        <v>401</v>
      </c>
      <c r="D94" s="159" t="s">
        <v>262</v>
      </c>
      <c r="E94" s="160">
        <v>139470</v>
      </c>
      <c r="F94" s="160">
        <v>139470</v>
      </c>
      <c r="G94" s="239"/>
    </row>
    <row r="95" spans="1:7" ht="45">
      <c r="A95" s="158"/>
      <c r="B95" s="158"/>
      <c r="C95" s="283">
        <v>6060</v>
      </c>
      <c r="D95" s="159" t="s">
        <v>265</v>
      </c>
      <c r="E95" s="160">
        <v>11293</v>
      </c>
      <c r="F95" s="160">
        <v>11293</v>
      </c>
      <c r="G95" s="239"/>
    </row>
    <row r="96" spans="1:7" ht="31.5">
      <c r="A96" s="48"/>
      <c r="B96" s="162" t="s">
        <v>51</v>
      </c>
      <c r="C96" s="335"/>
      <c r="D96" s="164" t="s">
        <v>52</v>
      </c>
      <c r="E96" s="165">
        <f>E97</f>
        <v>57844</v>
      </c>
      <c r="F96" s="165">
        <f>F97</f>
        <v>51840</v>
      </c>
      <c r="G96" s="220">
        <f>F96/E96%</f>
        <v>89.62035820482677</v>
      </c>
    </row>
    <row r="97" spans="1:7" ht="21" customHeight="1">
      <c r="A97" s="158"/>
      <c r="B97" s="158"/>
      <c r="C97" s="288">
        <v>3240</v>
      </c>
      <c r="D97" s="159" t="s">
        <v>266</v>
      </c>
      <c r="E97" s="160">
        <v>57844</v>
      </c>
      <c r="F97" s="160">
        <v>51840</v>
      </c>
      <c r="G97" s="239"/>
    </row>
    <row r="98" spans="1:7" ht="31.5">
      <c r="A98" s="48"/>
      <c r="B98" s="162" t="s">
        <v>141</v>
      </c>
      <c r="C98" s="335"/>
      <c r="D98" s="164" t="s">
        <v>148</v>
      </c>
      <c r="E98" s="165">
        <f>E99+E100+E101+E102+E103+E104+E105</f>
        <v>1954857</v>
      </c>
      <c r="F98" s="165">
        <f>F99+F100+F101+F102+F103+F104+F105</f>
        <v>1954857</v>
      </c>
      <c r="G98" s="220">
        <f>F98/E98%</f>
        <v>100</v>
      </c>
    </row>
    <row r="99" spans="1:7" ht="28.5">
      <c r="A99" s="158"/>
      <c r="B99" s="158"/>
      <c r="C99" s="283">
        <v>3020</v>
      </c>
      <c r="D99" s="316" t="s">
        <v>397</v>
      </c>
      <c r="E99" s="160">
        <v>1100</v>
      </c>
      <c r="F99" s="160">
        <v>1100</v>
      </c>
      <c r="G99" s="239"/>
    </row>
    <row r="100" spans="1:7" ht="30">
      <c r="A100" s="158"/>
      <c r="B100" s="158"/>
      <c r="C100" s="283">
        <v>4010</v>
      </c>
      <c r="D100" s="243" t="s">
        <v>258</v>
      </c>
      <c r="E100" s="160">
        <v>1201410</v>
      </c>
      <c r="F100" s="160">
        <v>1201410</v>
      </c>
      <c r="G100" s="239"/>
    </row>
    <row r="101" spans="1:7" ht="30">
      <c r="A101" s="158"/>
      <c r="B101" s="158"/>
      <c r="C101" s="283">
        <v>4040</v>
      </c>
      <c r="D101" s="159" t="s">
        <v>272</v>
      </c>
      <c r="E101" s="160">
        <v>91317</v>
      </c>
      <c r="F101" s="160">
        <v>91317</v>
      </c>
      <c r="G101" s="239"/>
    </row>
    <row r="102" spans="1:7" ht="32.25" customHeight="1">
      <c r="A102" s="158"/>
      <c r="B102" s="158"/>
      <c r="C102" s="288" t="s">
        <v>260</v>
      </c>
      <c r="D102" s="159" t="s">
        <v>261</v>
      </c>
      <c r="E102" s="160">
        <v>219488</v>
      </c>
      <c r="F102" s="160">
        <v>219488</v>
      </c>
      <c r="G102" s="239"/>
    </row>
    <row r="103" spans="1:7" ht="30">
      <c r="A103" s="158"/>
      <c r="B103" s="158"/>
      <c r="C103" s="288">
        <v>4170</v>
      </c>
      <c r="D103" s="159" t="s">
        <v>182</v>
      </c>
      <c r="E103" s="160">
        <v>1600</v>
      </c>
      <c r="F103" s="160">
        <v>1600</v>
      </c>
      <c r="G103" s="239"/>
    </row>
    <row r="104" spans="1:7" ht="15.75">
      <c r="A104" s="158"/>
      <c r="B104" s="158"/>
      <c r="C104" s="288" t="s">
        <v>482</v>
      </c>
      <c r="D104" s="159" t="s">
        <v>262</v>
      </c>
      <c r="E104" s="160">
        <v>439942</v>
      </c>
      <c r="F104" s="160">
        <v>439942</v>
      </c>
      <c r="G104" s="239"/>
    </row>
    <row r="105" spans="1:7" ht="45" hidden="1">
      <c r="A105" s="158"/>
      <c r="B105" s="158"/>
      <c r="C105" s="283">
        <v>6060</v>
      </c>
      <c r="D105" s="159" t="s">
        <v>265</v>
      </c>
      <c r="E105" s="160"/>
      <c r="F105" s="160"/>
      <c r="G105" s="239"/>
    </row>
    <row r="106" spans="1:7" ht="31.5">
      <c r="A106" s="48"/>
      <c r="B106" s="162" t="s">
        <v>228</v>
      </c>
      <c r="C106" s="335"/>
      <c r="D106" s="164" t="s">
        <v>227</v>
      </c>
      <c r="E106" s="165">
        <f>E107</f>
        <v>26263</v>
      </c>
      <c r="F106" s="165">
        <f>F107</f>
        <v>26263</v>
      </c>
      <c r="G106" s="220">
        <f>F106/E106%</f>
        <v>100</v>
      </c>
    </row>
    <row r="107" spans="1:7" ht="19.5" customHeight="1">
      <c r="A107" s="158"/>
      <c r="B107" s="158"/>
      <c r="C107" s="283">
        <v>4300</v>
      </c>
      <c r="D107" s="159" t="s">
        <v>268</v>
      </c>
      <c r="E107" s="160">
        <v>26263</v>
      </c>
      <c r="F107" s="160">
        <v>26263</v>
      </c>
      <c r="G107" s="220"/>
    </row>
    <row r="108" spans="1:7" ht="18.75" customHeight="1">
      <c r="A108" s="48"/>
      <c r="B108" s="162" t="s">
        <v>53</v>
      </c>
      <c r="C108" s="335"/>
      <c r="D108" s="164" t="s">
        <v>46</v>
      </c>
      <c r="E108" s="165">
        <f>E109</f>
        <v>75822</v>
      </c>
      <c r="F108" s="165">
        <f>F109</f>
        <v>0</v>
      </c>
      <c r="G108" s="220">
        <f>F108/E108%</f>
        <v>0</v>
      </c>
    </row>
    <row r="109" spans="1:7" ht="18.75" customHeight="1">
      <c r="A109" s="158"/>
      <c r="B109" s="158"/>
      <c r="C109" s="288" t="s">
        <v>313</v>
      </c>
      <c r="D109" s="159" t="s">
        <v>262</v>
      </c>
      <c r="E109" s="160">
        <v>75822</v>
      </c>
      <c r="F109" s="160">
        <v>0</v>
      </c>
      <c r="G109" s="220"/>
    </row>
    <row r="110" spans="1:7" ht="16.5" customHeight="1">
      <c r="A110" s="422" t="s">
        <v>39</v>
      </c>
      <c r="B110" s="422"/>
      <c r="C110" s="422"/>
      <c r="D110" s="422"/>
      <c r="E110" s="337">
        <f>E4+E69</f>
        <v>25284188</v>
      </c>
      <c r="F110" s="337">
        <f>F4+F69</f>
        <v>18490865</v>
      </c>
      <c r="G110" s="220">
        <f>F110/E110%</f>
        <v>73.13212906026486</v>
      </c>
    </row>
  </sheetData>
  <mergeCells count="3">
    <mergeCell ref="A110:D110"/>
    <mergeCell ref="F1:G1"/>
    <mergeCell ref="A2:G2"/>
  </mergeCells>
  <printOptions/>
  <pageMargins left="0.75" right="0.75" top="1" bottom="1" header="0.5" footer="0.5"/>
  <pageSetup fitToHeight="3" fitToWidth="1" horizontalDpi="600" verticalDpi="600" orientation="portrait" paperSize="9" scale="75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J43"/>
  <sheetViews>
    <sheetView zoomScale="75" zoomScaleNormal="75" workbookViewId="0" topLeftCell="A1">
      <selection activeCell="A2" sqref="A2:G2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12.00390625" style="293" customWidth="1"/>
    <col min="4" max="4" width="34.3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5:7" ht="39" customHeight="1">
      <c r="E1" s="140"/>
      <c r="F1" s="397" t="s">
        <v>190</v>
      </c>
      <c r="G1" s="398"/>
    </row>
    <row r="2" spans="1:7" ht="124.5" customHeight="1" thickBot="1">
      <c r="A2" s="396" t="s">
        <v>502</v>
      </c>
      <c r="B2" s="396"/>
      <c r="C2" s="396"/>
      <c r="D2" s="396"/>
      <c r="E2" s="396"/>
      <c r="F2" s="396"/>
      <c r="G2" s="396"/>
    </row>
    <row r="3" spans="1:7" ht="16.5" thickBot="1">
      <c r="A3" s="2" t="s">
        <v>1</v>
      </c>
      <c r="B3" s="3" t="s">
        <v>2</v>
      </c>
      <c r="C3" s="294" t="s">
        <v>3</v>
      </c>
      <c r="D3" s="3" t="s">
        <v>4</v>
      </c>
      <c r="E3" s="141" t="s">
        <v>5</v>
      </c>
      <c r="F3" s="141" t="s">
        <v>6</v>
      </c>
      <c r="G3" s="142" t="s">
        <v>7</v>
      </c>
    </row>
    <row r="4" spans="1:7" ht="24" customHeight="1">
      <c r="A4" s="152" t="s">
        <v>135</v>
      </c>
      <c r="B4" s="152"/>
      <c r="C4" s="339"/>
      <c r="D4" s="154" t="s">
        <v>136</v>
      </c>
      <c r="E4" s="155">
        <f>E5+E15+E17+E22+E32+E34</f>
        <v>7450548</v>
      </c>
      <c r="F4" s="155">
        <f>F5+F15+F17+F22+F32+F34</f>
        <v>6261411</v>
      </c>
      <c r="G4" s="156">
        <f>F4/E4%</f>
        <v>84.03960352983432</v>
      </c>
    </row>
    <row r="5" spans="1:7" ht="31.5">
      <c r="A5" s="162"/>
      <c r="B5" s="162" t="s">
        <v>137</v>
      </c>
      <c r="C5" s="335"/>
      <c r="D5" s="164" t="s">
        <v>47</v>
      </c>
      <c r="E5" s="165">
        <f>E6+E7+E8+E9+E10+E11+E12+E13+E14</f>
        <v>3679708</v>
      </c>
      <c r="F5" s="165">
        <f>F6+F7+F8+F9+F10+F11+F12+F13+F14</f>
        <v>3027420</v>
      </c>
      <c r="G5" s="341">
        <f>F5/E5%</f>
        <v>82.27337603962053</v>
      </c>
    </row>
    <row r="6" spans="1:7" ht="85.5">
      <c r="A6" s="158"/>
      <c r="B6" s="158"/>
      <c r="C6" s="283">
        <v>2320</v>
      </c>
      <c r="D6" s="242" t="s">
        <v>267</v>
      </c>
      <c r="E6" s="160">
        <v>550000</v>
      </c>
      <c r="F6" s="160">
        <v>343045</v>
      </c>
      <c r="G6" s="239"/>
    </row>
    <row r="7" spans="1:7" ht="42.75">
      <c r="A7" s="158"/>
      <c r="B7" s="158"/>
      <c r="C7" s="283">
        <v>2580</v>
      </c>
      <c r="D7" s="242" t="s">
        <v>279</v>
      </c>
      <c r="E7" s="160">
        <v>844620</v>
      </c>
      <c r="F7" s="160">
        <v>735012</v>
      </c>
      <c r="G7" s="239"/>
    </row>
    <row r="8" spans="1:7" ht="85.5">
      <c r="A8" s="158"/>
      <c r="B8" s="158"/>
      <c r="C8" s="283">
        <v>2830</v>
      </c>
      <c r="D8" s="242" t="s">
        <v>314</v>
      </c>
      <c r="E8" s="160">
        <v>1523688</v>
      </c>
      <c r="F8" s="160">
        <v>1338650</v>
      </c>
      <c r="G8" s="239"/>
    </row>
    <row r="9" spans="1:7" ht="15.75">
      <c r="A9" s="158"/>
      <c r="B9" s="158"/>
      <c r="C9" s="283">
        <v>3110</v>
      </c>
      <c r="D9" s="316" t="s">
        <v>414</v>
      </c>
      <c r="E9" s="160">
        <v>250700</v>
      </c>
      <c r="F9" s="160">
        <v>163602</v>
      </c>
      <c r="G9" s="239"/>
    </row>
    <row r="10" spans="1:7" ht="30">
      <c r="A10" s="158"/>
      <c r="B10" s="158"/>
      <c r="C10" s="283">
        <v>4010</v>
      </c>
      <c r="D10" s="243" t="s">
        <v>258</v>
      </c>
      <c r="E10" s="160">
        <v>21300</v>
      </c>
      <c r="F10" s="160">
        <v>18227</v>
      </c>
      <c r="G10" s="239"/>
    </row>
    <row r="11" spans="1:7" ht="30">
      <c r="A11" s="158"/>
      <c r="B11" s="158"/>
      <c r="C11" s="283">
        <v>4040</v>
      </c>
      <c r="D11" s="159" t="s">
        <v>272</v>
      </c>
      <c r="E11" s="160">
        <v>3986</v>
      </c>
      <c r="F11" s="160">
        <v>3691</v>
      </c>
      <c r="G11" s="239"/>
    </row>
    <row r="12" spans="1:7" ht="15.75">
      <c r="A12" s="158"/>
      <c r="B12" s="158"/>
      <c r="C12" s="288" t="s">
        <v>260</v>
      </c>
      <c r="D12" s="159" t="s">
        <v>261</v>
      </c>
      <c r="E12" s="160">
        <v>13400</v>
      </c>
      <c r="F12" s="160">
        <v>3191</v>
      </c>
      <c r="G12" s="239"/>
    </row>
    <row r="13" spans="1:7" ht="15.75">
      <c r="A13" s="158"/>
      <c r="B13" s="158"/>
      <c r="C13" s="288">
        <v>4170</v>
      </c>
      <c r="D13" s="159" t="s">
        <v>182</v>
      </c>
      <c r="E13" s="160">
        <v>44300</v>
      </c>
      <c r="F13" s="160">
        <v>43441</v>
      </c>
      <c r="G13" s="239"/>
    </row>
    <row r="14" spans="1:7" ht="15.75">
      <c r="A14" s="158"/>
      <c r="B14" s="158"/>
      <c r="C14" s="288" t="s">
        <v>483</v>
      </c>
      <c r="D14" s="159" t="s">
        <v>262</v>
      </c>
      <c r="E14" s="160">
        <v>427714</v>
      </c>
      <c r="F14" s="160">
        <v>378561</v>
      </c>
      <c r="G14" s="239"/>
    </row>
    <row r="15" spans="1:7" ht="15.75">
      <c r="A15" s="158"/>
      <c r="B15" s="162" t="s">
        <v>484</v>
      </c>
      <c r="C15" s="334"/>
      <c r="D15" s="164" t="s">
        <v>485</v>
      </c>
      <c r="E15" s="165">
        <f>E16</f>
        <v>145484</v>
      </c>
      <c r="F15" s="165">
        <f>F16</f>
        <v>145484</v>
      </c>
      <c r="G15" s="341">
        <f>F15/E15%</f>
        <v>100</v>
      </c>
    </row>
    <row r="16" spans="1:10" ht="15.75">
      <c r="A16" s="158"/>
      <c r="B16" s="158"/>
      <c r="C16" s="288" t="s">
        <v>486</v>
      </c>
      <c r="D16" s="159" t="s">
        <v>262</v>
      </c>
      <c r="E16" s="160">
        <v>145484</v>
      </c>
      <c r="F16" s="160">
        <v>145484</v>
      </c>
      <c r="G16" s="341"/>
      <c r="J16" s="341"/>
    </row>
    <row r="17" spans="1:7" ht="15.75">
      <c r="A17" s="116"/>
      <c r="B17" s="162" t="s">
        <v>149</v>
      </c>
      <c r="C17" s="335"/>
      <c r="D17" s="164" t="s">
        <v>48</v>
      </c>
      <c r="E17" s="165">
        <f>E18+E19+E20+E21</f>
        <v>2473001</v>
      </c>
      <c r="F17" s="165">
        <f>F18+F19+F20+F21</f>
        <v>2153474</v>
      </c>
      <c r="G17" s="341">
        <f>F17/E17%</f>
        <v>87.07938249923879</v>
      </c>
    </row>
    <row r="18" spans="1:7" ht="85.5">
      <c r="A18" s="158"/>
      <c r="B18" s="158"/>
      <c r="C18" s="283">
        <v>2320</v>
      </c>
      <c r="D18" s="242" t="s">
        <v>267</v>
      </c>
      <c r="E18" s="160">
        <v>180000</v>
      </c>
      <c r="F18" s="160">
        <v>161941</v>
      </c>
      <c r="G18" s="239"/>
    </row>
    <row r="19" spans="1:7" ht="15.75">
      <c r="A19" s="158"/>
      <c r="B19" s="158"/>
      <c r="C19" s="283">
        <v>3110</v>
      </c>
      <c r="D19" s="159" t="s">
        <v>414</v>
      </c>
      <c r="E19" s="160">
        <v>1942609</v>
      </c>
      <c r="F19" s="160">
        <v>1787890</v>
      </c>
      <c r="G19" s="239"/>
    </row>
    <row r="20" spans="1:7" ht="15.75">
      <c r="A20" s="158"/>
      <c r="B20" s="158"/>
      <c r="C20" s="288" t="s">
        <v>260</v>
      </c>
      <c r="D20" s="159" t="s">
        <v>261</v>
      </c>
      <c r="E20" s="160">
        <v>70200</v>
      </c>
      <c r="F20" s="160">
        <v>16950</v>
      </c>
      <c r="G20" s="239"/>
    </row>
    <row r="21" spans="1:7" ht="15.75">
      <c r="A21" s="158"/>
      <c r="B21" s="158"/>
      <c r="C21" s="288">
        <v>4170</v>
      </c>
      <c r="D21" s="159" t="s">
        <v>182</v>
      </c>
      <c r="E21" s="160">
        <v>280192</v>
      </c>
      <c r="F21" s="160">
        <v>186693</v>
      </c>
      <c r="G21" s="239"/>
    </row>
    <row r="22" spans="1:7" ht="31.5">
      <c r="A22" s="116"/>
      <c r="B22" s="162" t="s">
        <v>140</v>
      </c>
      <c r="C22" s="335"/>
      <c r="D22" s="164" t="s">
        <v>36</v>
      </c>
      <c r="E22" s="165">
        <f>E23+E24+E25+E26+E27+E28+E29+E30+E31</f>
        <v>1103833</v>
      </c>
      <c r="F22" s="165">
        <f>F23+F24+F25+F26+F27+F28+F29+F30+F31</f>
        <v>890011</v>
      </c>
      <c r="G22" s="341">
        <f>F22/E22%</f>
        <v>80.62913502314208</v>
      </c>
    </row>
    <row r="23" spans="1:7" ht="30">
      <c r="A23" s="158"/>
      <c r="C23" s="288">
        <v>4010</v>
      </c>
      <c r="D23" s="243" t="s">
        <v>258</v>
      </c>
      <c r="E23" s="160">
        <v>500000</v>
      </c>
      <c r="F23" s="160">
        <v>426680</v>
      </c>
      <c r="G23" s="239"/>
    </row>
    <row r="24" spans="1:7" ht="30">
      <c r="A24" s="158"/>
      <c r="B24" s="158"/>
      <c r="C24" s="288" t="s">
        <v>415</v>
      </c>
      <c r="D24" s="243" t="s">
        <v>258</v>
      </c>
      <c r="E24" s="160">
        <v>15000</v>
      </c>
      <c r="F24" s="160">
        <v>13000</v>
      </c>
      <c r="G24" s="239"/>
    </row>
    <row r="25" spans="1:7" ht="30">
      <c r="A25" s="158"/>
      <c r="B25" s="158"/>
      <c r="C25" s="283">
        <v>4040</v>
      </c>
      <c r="D25" s="159" t="s">
        <v>272</v>
      </c>
      <c r="E25" s="160">
        <v>35654</v>
      </c>
      <c r="F25" s="160">
        <v>35654</v>
      </c>
      <c r="G25" s="239"/>
    </row>
    <row r="26" spans="1:7" ht="30.75" customHeight="1">
      <c r="A26" s="158"/>
      <c r="B26" s="158"/>
      <c r="C26" s="288" t="s">
        <v>416</v>
      </c>
      <c r="D26" s="159" t="s">
        <v>261</v>
      </c>
      <c r="E26" s="160">
        <v>97000</v>
      </c>
      <c r="F26" s="160">
        <v>79232</v>
      </c>
      <c r="G26" s="239"/>
    </row>
    <row r="27" spans="1:7" ht="30.75" customHeight="1">
      <c r="A27" s="158"/>
      <c r="B27" s="158"/>
      <c r="C27" s="288" t="s">
        <v>417</v>
      </c>
      <c r="D27" s="159" t="s">
        <v>261</v>
      </c>
      <c r="E27" s="160">
        <v>2400</v>
      </c>
      <c r="F27" s="160">
        <v>2307</v>
      </c>
      <c r="G27" s="239"/>
    </row>
    <row r="28" spans="1:7" ht="22.5" customHeight="1">
      <c r="A28" s="158"/>
      <c r="B28" s="158"/>
      <c r="C28" s="288">
        <v>4170</v>
      </c>
      <c r="D28" s="159" t="s">
        <v>182</v>
      </c>
      <c r="E28" s="160">
        <v>13617</v>
      </c>
      <c r="F28" s="160">
        <v>9326</v>
      </c>
      <c r="G28" s="239"/>
    </row>
    <row r="29" spans="1:7" ht="21" customHeight="1">
      <c r="A29" s="158"/>
      <c r="B29" s="158"/>
      <c r="C29" s="288" t="s">
        <v>418</v>
      </c>
      <c r="D29" s="159" t="s">
        <v>182</v>
      </c>
      <c r="E29" s="160">
        <v>32700</v>
      </c>
      <c r="F29" s="160">
        <v>31800</v>
      </c>
      <c r="G29" s="239"/>
    </row>
    <row r="30" spans="1:7" ht="18" customHeight="1">
      <c r="A30" s="158"/>
      <c r="B30" s="158"/>
      <c r="C30" s="288" t="s">
        <v>368</v>
      </c>
      <c r="D30" s="159" t="s">
        <v>262</v>
      </c>
      <c r="E30" s="160">
        <v>267401</v>
      </c>
      <c r="F30" s="160">
        <v>188981</v>
      </c>
      <c r="G30" s="239"/>
    </row>
    <row r="31" spans="1:7" ht="18.75" customHeight="1">
      <c r="A31" s="158"/>
      <c r="B31" s="158"/>
      <c r="C31" s="288" t="s">
        <v>419</v>
      </c>
      <c r="D31" s="159" t="s">
        <v>262</v>
      </c>
      <c r="E31" s="160">
        <v>140061</v>
      </c>
      <c r="F31" s="160">
        <v>103031</v>
      </c>
      <c r="G31" s="239"/>
    </row>
    <row r="32" spans="1:7" ht="49.5" customHeight="1">
      <c r="A32" s="116"/>
      <c r="B32" s="162" t="s">
        <v>185</v>
      </c>
      <c r="C32" s="335"/>
      <c r="D32" s="342" t="s">
        <v>186</v>
      </c>
      <c r="E32" s="165">
        <f>E33</f>
        <v>6522</v>
      </c>
      <c r="F32" s="165">
        <f>F33</f>
        <v>3022</v>
      </c>
      <c r="G32" s="341">
        <f>F32/E32%</f>
        <v>46.33547991413677</v>
      </c>
    </row>
    <row r="33" spans="1:7" ht="85.5">
      <c r="A33" s="158"/>
      <c r="B33" s="158"/>
      <c r="C33" s="288">
        <v>2830</v>
      </c>
      <c r="D33" s="242" t="s">
        <v>314</v>
      </c>
      <c r="E33" s="160">
        <v>6522</v>
      </c>
      <c r="F33" s="160">
        <v>3022</v>
      </c>
      <c r="G33" s="341"/>
    </row>
    <row r="34" spans="1:7" ht="15.75">
      <c r="A34" s="162"/>
      <c r="B34" s="162" t="s">
        <v>487</v>
      </c>
      <c r="C34" s="334"/>
      <c r="D34" s="388" t="s">
        <v>46</v>
      </c>
      <c r="E34" s="165">
        <f>E35</f>
        <v>42000</v>
      </c>
      <c r="F34" s="165">
        <f>F35</f>
        <v>42000</v>
      </c>
      <c r="G34" s="341">
        <f>F34/E34%</f>
        <v>100</v>
      </c>
    </row>
    <row r="35" spans="1:7" ht="71.25">
      <c r="A35" s="158"/>
      <c r="B35" s="158"/>
      <c r="C35" s="288">
        <v>2710</v>
      </c>
      <c r="D35" s="242" t="s">
        <v>488</v>
      </c>
      <c r="E35" s="160">
        <v>42000</v>
      </c>
      <c r="F35" s="160">
        <v>42000</v>
      </c>
      <c r="G35" s="239"/>
    </row>
    <row r="36" spans="1:7" ht="47.25">
      <c r="A36" s="167" t="s">
        <v>33</v>
      </c>
      <c r="B36" s="167"/>
      <c r="C36" s="284"/>
      <c r="D36" s="171" t="s">
        <v>234</v>
      </c>
      <c r="E36" s="170">
        <f>E40+E37</f>
        <v>3660099</v>
      </c>
      <c r="F36" s="170">
        <f>F40+F37</f>
        <v>1342082</v>
      </c>
      <c r="G36" s="220">
        <f>F36/E36%</f>
        <v>36.66791526677284</v>
      </c>
    </row>
    <row r="37" spans="1:7" ht="55.5" customHeight="1">
      <c r="A37" s="116"/>
      <c r="B37" s="162" t="s">
        <v>229</v>
      </c>
      <c r="C37" s="335"/>
      <c r="D37" s="164" t="s">
        <v>230</v>
      </c>
      <c r="E37" s="165">
        <f>E38+E39</f>
        <v>69048</v>
      </c>
      <c r="F37" s="165">
        <f>F38+F39</f>
        <v>62746</v>
      </c>
      <c r="G37" s="341">
        <f>F37/E37%</f>
        <v>90.87301587301587</v>
      </c>
    </row>
    <row r="38" spans="1:10" ht="85.5">
      <c r="A38" s="244"/>
      <c r="B38" s="244"/>
      <c r="C38" s="283">
        <v>2320</v>
      </c>
      <c r="D38" s="242" t="s">
        <v>267</v>
      </c>
      <c r="E38" s="245">
        <v>19728</v>
      </c>
      <c r="F38" s="245">
        <v>13426</v>
      </c>
      <c r="G38" s="246"/>
      <c r="J38" s="1" t="s">
        <v>304</v>
      </c>
    </row>
    <row r="39" spans="1:7" ht="48.75" customHeight="1">
      <c r="A39" s="244"/>
      <c r="B39" s="244"/>
      <c r="C39" s="283">
        <v>2580</v>
      </c>
      <c r="D39" s="242" t="s">
        <v>279</v>
      </c>
      <c r="E39" s="245">
        <v>49320</v>
      </c>
      <c r="F39" s="245">
        <v>49320</v>
      </c>
      <c r="G39" s="246"/>
    </row>
    <row r="40" spans="1:7" ht="22.5" customHeight="1">
      <c r="A40" s="48"/>
      <c r="B40" s="162" t="s">
        <v>37</v>
      </c>
      <c r="C40" s="335"/>
      <c r="D40" s="164" t="s">
        <v>38</v>
      </c>
      <c r="E40" s="165">
        <f>E41+E42</f>
        <v>3591051</v>
      </c>
      <c r="F40" s="165">
        <f>F41+F42</f>
        <v>1279336</v>
      </c>
      <c r="G40" s="341">
        <f>F40/E40%</f>
        <v>35.625670590587546</v>
      </c>
    </row>
    <row r="41" spans="1:7" ht="85.5">
      <c r="A41" s="158"/>
      <c r="B41" s="158"/>
      <c r="C41" s="283">
        <v>2320</v>
      </c>
      <c r="D41" s="242" t="s">
        <v>267</v>
      </c>
      <c r="E41" s="160">
        <v>1279336</v>
      </c>
      <c r="F41" s="160">
        <v>1279336</v>
      </c>
      <c r="G41" s="239"/>
    </row>
    <row r="42" spans="1:7" ht="98.25" customHeight="1">
      <c r="A42" s="158"/>
      <c r="B42" s="158"/>
      <c r="C42" s="283">
        <v>6620</v>
      </c>
      <c r="D42" s="5" t="s">
        <v>350</v>
      </c>
      <c r="E42" s="160">
        <v>2311715</v>
      </c>
      <c r="F42" s="160"/>
      <c r="G42" s="239"/>
    </row>
    <row r="43" spans="1:7" s="343" customFormat="1" ht="38.25" customHeight="1">
      <c r="A43" s="411" t="s">
        <v>39</v>
      </c>
      <c r="B43" s="412"/>
      <c r="C43" s="412"/>
      <c r="D43" s="413"/>
      <c r="E43" s="135">
        <f>E4+E36</f>
        <v>11110647</v>
      </c>
      <c r="F43" s="135">
        <f>F4+F36</f>
        <v>7603493</v>
      </c>
      <c r="G43" s="341">
        <f>F43/E43%</f>
        <v>68.43429550052305</v>
      </c>
    </row>
  </sheetData>
  <mergeCells count="3">
    <mergeCell ref="A43:D43"/>
    <mergeCell ref="F1:G1"/>
    <mergeCell ref="A2:G2"/>
  </mergeCells>
  <printOptions/>
  <pageMargins left="0.75" right="0.75" top="1" bottom="1" header="0.5" footer="0.5"/>
  <pageSetup fitToHeight="2" fitToWidth="1" horizontalDpi="600" verticalDpi="600" orientation="portrait" paperSize="9" scale="78" r:id="rId1"/>
  <headerFooter alignWithMargins="0"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L54"/>
  <sheetViews>
    <sheetView zoomScale="75" zoomScaleNormal="75" workbookViewId="0" topLeftCell="A40">
      <selection activeCell="A2" sqref="A2:G2"/>
    </sheetView>
  </sheetViews>
  <sheetFormatPr defaultColWidth="9.00390625" defaultRowHeight="12.75"/>
  <cols>
    <col min="3" max="3" width="9.125" style="314" customWidth="1"/>
    <col min="4" max="4" width="31.375" style="0" customWidth="1"/>
    <col min="5" max="5" width="24.00390625" style="0" customWidth="1"/>
    <col min="6" max="6" width="21.75390625" style="0" customWidth="1"/>
    <col min="7" max="7" width="15.125" style="0" bestFit="1" customWidth="1"/>
  </cols>
  <sheetData>
    <row r="1" spans="1:7" ht="30.75" customHeight="1">
      <c r="A1" s="140"/>
      <c r="B1" s="140"/>
      <c r="C1" s="140"/>
      <c r="D1" s="1"/>
      <c r="E1" s="1"/>
      <c r="F1" s="423" t="s">
        <v>236</v>
      </c>
      <c r="G1" s="424"/>
    </row>
    <row r="2" spans="1:7" ht="63" customHeight="1" thickBot="1">
      <c r="A2" s="425" t="s">
        <v>503</v>
      </c>
      <c r="B2" s="425"/>
      <c r="C2" s="425"/>
      <c r="D2" s="425"/>
      <c r="E2" s="425"/>
      <c r="F2" s="425"/>
      <c r="G2" s="425"/>
    </row>
    <row r="3" spans="1:7" ht="16.5" thickBot="1">
      <c r="A3" s="278" t="s">
        <v>1</v>
      </c>
      <c r="B3" s="141" t="s">
        <v>2</v>
      </c>
      <c r="C3" s="141" t="s">
        <v>3</v>
      </c>
      <c r="D3" s="3" t="s">
        <v>4</v>
      </c>
      <c r="E3" s="3" t="s">
        <v>5</v>
      </c>
      <c r="F3" s="4" t="s">
        <v>6</v>
      </c>
      <c r="G3" s="312" t="s">
        <v>7</v>
      </c>
    </row>
    <row r="4" spans="1:7" ht="27" customHeight="1" thickBot="1">
      <c r="A4" s="228">
        <v>600</v>
      </c>
      <c r="B4" s="228"/>
      <c r="C4" s="228"/>
      <c r="D4" s="229" t="s">
        <v>286</v>
      </c>
      <c r="E4" s="230">
        <f>E5</f>
        <v>1200000</v>
      </c>
      <c r="F4" s="313">
        <f>F5</f>
        <v>103700</v>
      </c>
      <c r="G4" s="317">
        <f>F4/E4%</f>
        <v>8.641666666666667</v>
      </c>
    </row>
    <row r="5" spans="1:12" ht="27.75" customHeight="1" thickBot="1">
      <c r="A5" s="75"/>
      <c r="B5" s="184" t="s">
        <v>64</v>
      </c>
      <c r="C5" s="185"/>
      <c r="D5" s="144" t="s">
        <v>78</v>
      </c>
      <c r="E5" s="186">
        <f>E6+E7</f>
        <v>1200000</v>
      </c>
      <c r="F5" s="303">
        <f>F6+F7</f>
        <v>103700</v>
      </c>
      <c r="G5" s="345"/>
      <c r="K5" s="310"/>
      <c r="L5" s="311"/>
    </row>
    <row r="6" spans="1:7" ht="36.75" customHeight="1">
      <c r="A6" s="75"/>
      <c r="B6" s="182"/>
      <c r="C6" s="145">
        <v>6050</v>
      </c>
      <c r="D6" s="146" t="s">
        <v>264</v>
      </c>
      <c r="E6" s="183">
        <v>900000</v>
      </c>
      <c r="F6" s="302">
        <v>103700</v>
      </c>
      <c r="G6" s="317"/>
    </row>
    <row r="7" spans="1:7" ht="30">
      <c r="A7" s="75"/>
      <c r="B7" s="182"/>
      <c r="C7" s="145">
        <v>6060</v>
      </c>
      <c r="D7" s="146" t="s">
        <v>363</v>
      </c>
      <c r="E7" s="183">
        <v>300000</v>
      </c>
      <c r="F7" s="302">
        <v>0</v>
      </c>
      <c r="G7" s="317"/>
    </row>
    <row r="8" spans="1:7" ht="24.75" customHeight="1">
      <c r="A8" s="184" t="s">
        <v>15</v>
      </c>
      <c r="B8" s="184"/>
      <c r="C8" s="185"/>
      <c r="D8" s="144" t="s">
        <v>287</v>
      </c>
      <c r="E8" s="186">
        <f>E9+E14</f>
        <v>350157</v>
      </c>
      <c r="F8" s="186">
        <f>F9+F14</f>
        <v>341134</v>
      </c>
      <c r="G8" s="344">
        <f>F8/E8%</f>
        <v>97.42315589863975</v>
      </c>
    </row>
    <row r="9" spans="1:7" ht="48" customHeight="1">
      <c r="A9" s="75"/>
      <c r="B9" s="184" t="s">
        <v>166</v>
      </c>
      <c r="C9" s="185"/>
      <c r="D9" s="144" t="s">
        <v>174</v>
      </c>
      <c r="E9" s="186">
        <f>E10+E11+E12+E13</f>
        <v>344157</v>
      </c>
      <c r="F9" s="186">
        <f>F10+F11+F12+F13</f>
        <v>335134</v>
      </c>
      <c r="G9" s="309"/>
    </row>
    <row r="10" spans="1:7" ht="36" customHeight="1">
      <c r="A10" s="75"/>
      <c r="B10" s="75"/>
      <c r="C10" s="70">
        <v>6050</v>
      </c>
      <c r="D10" s="146" t="s">
        <v>264</v>
      </c>
      <c r="E10" s="72">
        <v>33000</v>
      </c>
      <c r="F10" s="304">
        <v>32635</v>
      </c>
      <c r="G10" s="309"/>
    </row>
    <row r="11" spans="1:7" ht="36" customHeight="1">
      <c r="A11" s="75"/>
      <c r="B11" s="75"/>
      <c r="C11" s="70">
        <v>6057</v>
      </c>
      <c r="D11" s="146" t="s">
        <v>264</v>
      </c>
      <c r="E11" s="72">
        <v>227933</v>
      </c>
      <c r="F11" s="304">
        <v>227933</v>
      </c>
      <c r="G11" s="309"/>
    </row>
    <row r="12" spans="1:7" ht="36" customHeight="1">
      <c r="A12" s="75"/>
      <c r="B12" s="75"/>
      <c r="C12" s="70">
        <v>6059</v>
      </c>
      <c r="D12" s="146" t="s">
        <v>264</v>
      </c>
      <c r="E12" s="72">
        <v>40224</v>
      </c>
      <c r="F12" s="304">
        <v>40223</v>
      </c>
      <c r="G12" s="309"/>
    </row>
    <row r="13" spans="1:7" ht="36" customHeight="1">
      <c r="A13" s="75"/>
      <c r="B13" s="75"/>
      <c r="C13" s="70">
        <v>6060</v>
      </c>
      <c r="D13" s="146" t="s">
        <v>363</v>
      </c>
      <c r="E13" s="72">
        <v>43000</v>
      </c>
      <c r="F13" s="305">
        <v>34343</v>
      </c>
      <c r="G13" s="309"/>
    </row>
    <row r="14" spans="1:7" ht="23.25" customHeight="1">
      <c r="A14" s="76"/>
      <c r="B14" s="187" t="s">
        <v>21</v>
      </c>
      <c r="C14" s="134"/>
      <c r="D14" s="136" t="s">
        <v>22</v>
      </c>
      <c r="E14" s="190">
        <f>E15</f>
        <v>6000</v>
      </c>
      <c r="F14" s="190">
        <f>F15</f>
        <v>6000</v>
      </c>
      <c r="G14" s="344">
        <f>F14/E14%</f>
        <v>100</v>
      </c>
    </row>
    <row r="15" spans="1:7" ht="45" customHeight="1">
      <c r="A15" s="76"/>
      <c r="B15" s="77"/>
      <c r="C15" s="6">
        <v>6060</v>
      </c>
      <c r="D15" s="146" t="s">
        <v>265</v>
      </c>
      <c r="E15" s="73">
        <v>6000</v>
      </c>
      <c r="F15" s="305">
        <v>6000</v>
      </c>
      <c r="G15" s="6"/>
    </row>
    <row r="16" spans="1:7" ht="33" customHeight="1">
      <c r="A16" s="187" t="s">
        <v>23</v>
      </c>
      <c r="B16" s="187"/>
      <c r="C16" s="188"/>
      <c r="D16" s="189" t="s">
        <v>24</v>
      </c>
      <c r="E16" s="190">
        <f>E17</f>
        <v>7009643</v>
      </c>
      <c r="F16" s="306">
        <f>F17</f>
        <v>5066755</v>
      </c>
      <c r="G16" s="23">
        <f>F16/E16%</f>
        <v>72.28263978636288</v>
      </c>
    </row>
    <row r="17" spans="1:7" ht="26.25" customHeight="1">
      <c r="A17" s="79"/>
      <c r="B17" s="193" t="s">
        <v>66</v>
      </c>
      <c r="C17" s="137"/>
      <c r="D17" s="300" t="s">
        <v>79</v>
      </c>
      <c r="E17" s="190">
        <f>E18+E19+E20+E21+E22</f>
        <v>7009643</v>
      </c>
      <c r="F17" s="190">
        <f>F18+F19+F20+F21+F22</f>
        <v>5066755</v>
      </c>
      <c r="G17" s="148"/>
    </row>
    <row r="18" spans="1:7" ht="32.25" customHeight="1">
      <c r="A18" s="79"/>
      <c r="B18" s="79"/>
      <c r="C18" s="27">
        <v>6050</v>
      </c>
      <c r="D18" s="192" t="s">
        <v>264</v>
      </c>
      <c r="E18" s="73">
        <v>179542</v>
      </c>
      <c r="F18" s="305">
        <v>5141</v>
      </c>
      <c r="G18" s="23"/>
    </row>
    <row r="19" spans="1:7" ht="36" customHeight="1">
      <c r="A19" s="79"/>
      <c r="B19" s="79"/>
      <c r="C19" s="27">
        <v>6057</v>
      </c>
      <c r="D19" s="192" t="s">
        <v>264</v>
      </c>
      <c r="E19" s="73">
        <v>1665798</v>
      </c>
      <c r="F19" s="305">
        <v>1664948</v>
      </c>
      <c r="G19" s="23"/>
    </row>
    <row r="20" spans="1:10" ht="41.25" customHeight="1">
      <c r="A20" s="79"/>
      <c r="B20" s="79"/>
      <c r="C20" s="27">
        <v>6059</v>
      </c>
      <c r="D20" s="192" t="s">
        <v>264</v>
      </c>
      <c r="E20" s="73">
        <v>294194</v>
      </c>
      <c r="F20" s="305">
        <v>294045</v>
      </c>
      <c r="G20" s="23"/>
      <c r="J20" s="347"/>
    </row>
    <row r="21" spans="1:7" ht="42.75" customHeight="1">
      <c r="A21" s="79"/>
      <c r="B21" s="79"/>
      <c r="C21" s="27">
        <v>6060</v>
      </c>
      <c r="D21" s="192" t="s">
        <v>265</v>
      </c>
      <c r="E21" s="73">
        <v>104000</v>
      </c>
      <c r="F21" s="305">
        <v>28617</v>
      </c>
      <c r="G21" s="23"/>
    </row>
    <row r="22" spans="1:7" ht="86.25" customHeight="1">
      <c r="A22" s="79"/>
      <c r="B22" s="79"/>
      <c r="C22" s="27">
        <v>6617</v>
      </c>
      <c r="D22" s="346" t="s">
        <v>442</v>
      </c>
      <c r="E22" s="73">
        <v>4766109</v>
      </c>
      <c r="F22" s="305">
        <v>3074004</v>
      </c>
      <c r="G22" s="23"/>
    </row>
    <row r="23" spans="1:7" ht="38.25" customHeight="1">
      <c r="A23" s="193" t="s">
        <v>133</v>
      </c>
      <c r="B23" s="193"/>
      <c r="C23" s="137"/>
      <c r="D23" s="300" t="s">
        <v>134</v>
      </c>
      <c r="E23" s="194">
        <f>E24</f>
        <v>3600</v>
      </c>
      <c r="F23" s="307">
        <f>F24</f>
        <v>3599</v>
      </c>
      <c r="G23" s="23">
        <f>F23/E23%</f>
        <v>99.97222222222223</v>
      </c>
    </row>
    <row r="24" spans="1:7" ht="22.5" customHeight="1">
      <c r="A24" s="77"/>
      <c r="B24" s="187" t="s">
        <v>315</v>
      </c>
      <c r="C24" s="134"/>
      <c r="D24" s="348" t="s">
        <v>316</v>
      </c>
      <c r="E24" s="190">
        <f>E25</f>
        <v>3600</v>
      </c>
      <c r="F24" s="306">
        <f>F25</f>
        <v>3599</v>
      </c>
      <c r="G24" s="148"/>
    </row>
    <row r="25" spans="1:7" ht="29.25" customHeight="1">
      <c r="A25" s="75"/>
      <c r="B25" s="75"/>
      <c r="C25" s="70">
        <v>6060</v>
      </c>
      <c r="D25" s="80" t="s">
        <v>363</v>
      </c>
      <c r="E25" s="73">
        <v>3600</v>
      </c>
      <c r="F25" s="305">
        <v>3599</v>
      </c>
      <c r="G25" s="23"/>
    </row>
    <row r="26" spans="1:7" ht="26.25" customHeight="1">
      <c r="A26" s="184" t="s">
        <v>57</v>
      </c>
      <c r="B26" s="184"/>
      <c r="C26" s="185"/>
      <c r="D26" s="301" t="s">
        <v>58</v>
      </c>
      <c r="E26" s="190">
        <f>E27</f>
        <v>6308</v>
      </c>
      <c r="F26" s="306"/>
      <c r="G26" s="148"/>
    </row>
    <row r="27" spans="1:7" ht="29.25" customHeight="1">
      <c r="A27" s="77"/>
      <c r="B27" s="187" t="s">
        <v>103</v>
      </c>
      <c r="C27" s="134"/>
      <c r="D27" s="348" t="s">
        <v>104</v>
      </c>
      <c r="E27" s="190">
        <f>E28</f>
        <v>6308</v>
      </c>
      <c r="F27" s="190">
        <f>F28</f>
        <v>0</v>
      </c>
      <c r="G27" s="148"/>
    </row>
    <row r="28" spans="1:7" ht="29.25" customHeight="1">
      <c r="A28" s="77"/>
      <c r="B28" s="77"/>
      <c r="C28" s="6">
        <v>6800</v>
      </c>
      <c r="D28" s="67" t="s">
        <v>443</v>
      </c>
      <c r="E28" s="73">
        <v>6308</v>
      </c>
      <c r="F28" s="73"/>
      <c r="G28" s="23"/>
    </row>
    <row r="29" spans="1:7" ht="29.25" customHeight="1">
      <c r="A29" s="187" t="s">
        <v>43</v>
      </c>
      <c r="B29" s="187"/>
      <c r="C29" s="134"/>
      <c r="D29" s="348" t="s">
        <v>44</v>
      </c>
      <c r="E29" s="190">
        <f>E30+E32</f>
        <v>6020000</v>
      </c>
      <c r="F29" s="190">
        <f>F30+F32</f>
        <v>20000</v>
      </c>
      <c r="G29" s="23">
        <f>F29/E29%</f>
        <v>0.33222591362126247</v>
      </c>
    </row>
    <row r="30" spans="1:7" ht="23.25" customHeight="1">
      <c r="A30" s="350"/>
      <c r="B30" s="187" t="s">
        <v>69</v>
      </c>
      <c r="C30" s="134"/>
      <c r="D30" s="348" t="s">
        <v>82</v>
      </c>
      <c r="E30" s="190">
        <f>E31</f>
        <v>700000</v>
      </c>
      <c r="F30" s="190">
        <f>F31</f>
        <v>0</v>
      </c>
      <c r="G30" s="148"/>
    </row>
    <row r="31" spans="1:7" ht="21.75" customHeight="1">
      <c r="A31" s="350"/>
      <c r="B31" s="350"/>
      <c r="C31" s="115">
        <v>6050</v>
      </c>
      <c r="D31" s="323" t="s">
        <v>364</v>
      </c>
      <c r="E31" s="232">
        <v>700000</v>
      </c>
      <c r="F31" s="232"/>
      <c r="G31" s="23"/>
    </row>
    <row r="32" spans="1:7" ht="20.25" customHeight="1">
      <c r="A32" s="77"/>
      <c r="B32" s="187" t="s">
        <v>70</v>
      </c>
      <c r="C32" s="134"/>
      <c r="D32" s="351" t="s">
        <v>83</v>
      </c>
      <c r="E32" s="190">
        <f>E33+E34</f>
        <v>5320000</v>
      </c>
      <c r="F32" s="190">
        <f>F33+F34</f>
        <v>20000</v>
      </c>
      <c r="G32" s="148"/>
    </row>
    <row r="33" spans="1:7" ht="30.75" customHeight="1">
      <c r="A33" s="77"/>
      <c r="B33" s="77"/>
      <c r="C33" s="6">
        <v>6050</v>
      </c>
      <c r="D33" s="323" t="s">
        <v>264</v>
      </c>
      <c r="E33" s="73">
        <v>5300000</v>
      </c>
      <c r="F33" s="73">
        <v>0</v>
      </c>
      <c r="G33" s="23"/>
    </row>
    <row r="34" spans="1:7" ht="45.75" customHeight="1">
      <c r="A34" s="75"/>
      <c r="B34" s="75"/>
      <c r="C34" s="70">
        <v>6060</v>
      </c>
      <c r="D34" s="80" t="s">
        <v>265</v>
      </c>
      <c r="E34" s="73">
        <v>20000</v>
      </c>
      <c r="F34" s="305">
        <v>20000</v>
      </c>
      <c r="G34" s="23"/>
    </row>
    <row r="35" spans="1:7" ht="36" customHeight="1">
      <c r="A35" s="184" t="s">
        <v>33</v>
      </c>
      <c r="B35" s="184"/>
      <c r="C35" s="185"/>
      <c r="D35" s="301" t="s">
        <v>374</v>
      </c>
      <c r="E35" s="190">
        <f>E36</f>
        <v>2311715</v>
      </c>
      <c r="F35" s="190">
        <f>F36</f>
        <v>0</v>
      </c>
      <c r="G35" s="23">
        <f>F35/E35%</f>
        <v>0</v>
      </c>
    </row>
    <row r="36" spans="1:7" ht="24.75" customHeight="1">
      <c r="A36" s="75"/>
      <c r="B36" s="184" t="s">
        <v>37</v>
      </c>
      <c r="C36" s="185"/>
      <c r="D36" s="301" t="s">
        <v>38</v>
      </c>
      <c r="E36" s="190">
        <f>E37</f>
        <v>2311715</v>
      </c>
      <c r="F36" s="190">
        <f>F37</f>
        <v>0</v>
      </c>
      <c r="G36" s="148"/>
    </row>
    <row r="37" spans="1:7" ht="84" customHeight="1">
      <c r="A37" s="75"/>
      <c r="B37" s="75"/>
      <c r="C37" s="70">
        <v>6620</v>
      </c>
      <c r="D37" s="40" t="s">
        <v>350</v>
      </c>
      <c r="E37" s="73">
        <v>2311715</v>
      </c>
      <c r="F37" s="305"/>
      <c r="G37" s="23"/>
    </row>
    <row r="38" spans="1:7" ht="30" customHeight="1">
      <c r="A38" s="184" t="s">
        <v>49</v>
      </c>
      <c r="B38" s="184"/>
      <c r="C38" s="185"/>
      <c r="D38" s="136" t="s">
        <v>50</v>
      </c>
      <c r="E38" s="190">
        <f>E39+E42</f>
        <v>561293</v>
      </c>
      <c r="F38" s="190">
        <f>F39+F42</f>
        <v>11293</v>
      </c>
      <c r="G38" s="23">
        <f>F38/E38%</f>
        <v>2.011961667079404</v>
      </c>
    </row>
    <row r="39" spans="1:7" ht="36" customHeight="1">
      <c r="A39" s="184"/>
      <c r="B39" s="184" t="s">
        <v>72</v>
      </c>
      <c r="C39" s="185"/>
      <c r="D39" s="349" t="s">
        <v>84</v>
      </c>
      <c r="E39" s="190">
        <f>E40+E41</f>
        <v>550000</v>
      </c>
      <c r="F39" s="190">
        <f>F40+F41</f>
        <v>0</v>
      </c>
      <c r="G39" s="148"/>
    </row>
    <row r="40" spans="1:7" ht="36" customHeight="1">
      <c r="A40" s="184"/>
      <c r="B40" s="184"/>
      <c r="C40" s="145">
        <v>6050</v>
      </c>
      <c r="D40" s="231" t="s">
        <v>264</v>
      </c>
      <c r="E40" s="232">
        <v>550000</v>
      </c>
      <c r="F40" s="308"/>
      <c r="G40" s="103"/>
    </row>
    <row r="41" spans="1:7" ht="44.25" customHeight="1" hidden="1">
      <c r="A41" s="75"/>
      <c r="B41" s="75"/>
      <c r="C41" s="70">
        <v>6060</v>
      </c>
      <c r="D41" s="80" t="s">
        <v>265</v>
      </c>
      <c r="E41" s="73"/>
      <c r="F41" s="305"/>
      <c r="G41" s="23"/>
    </row>
    <row r="42" spans="1:7" ht="23.25" customHeight="1">
      <c r="A42" s="184"/>
      <c r="B42" s="184" t="s">
        <v>98</v>
      </c>
      <c r="C42" s="185"/>
      <c r="D42" s="301" t="s">
        <v>444</v>
      </c>
      <c r="E42" s="190">
        <f>E43</f>
        <v>11293</v>
      </c>
      <c r="F42" s="190">
        <f>F43</f>
        <v>11293</v>
      </c>
      <c r="G42" s="148"/>
    </row>
    <row r="43" spans="1:7" ht="44.25" customHeight="1">
      <c r="A43" s="75"/>
      <c r="B43" s="75"/>
      <c r="C43" s="70">
        <v>6060</v>
      </c>
      <c r="D43" s="80" t="s">
        <v>265</v>
      </c>
      <c r="E43" s="73">
        <v>11293</v>
      </c>
      <c r="F43" s="305">
        <v>11293</v>
      </c>
      <c r="G43" s="23"/>
    </row>
    <row r="44" spans="1:7" ht="36" customHeight="1">
      <c r="A44" s="184" t="s">
        <v>380</v>
      </c>
      <c r="B44" s="184"/>
      <c r="C44" s="185"/>
      <c r="D44" s="301" t="s">
        <v>420</v>
      </c>
      <c r="E44" s="190">
        <f>E45+E47</f>
        <v>200000</v>
      </c>
      <c r="F44" s="190">
        <f>F45+F47</f>
        <v>50000</v>
      </c>
      <c r="G44" s="148">
        <f>F44/E44%</f>
        <v>25</v>
      </c>
    </row>
    <row r="45" spans="1:7" ht="38.25" customHeight="1">
      <c r="A45" s="75"/>
      <c r="B45" s="184" t="s">
        <v>421</v>
      </c>
      <c r="C45" s="185"/>
      <c r="D45" s="301" t="s">
        <v>422</v>
      </c>
      <c r="E45" s="190">
        <f>E46</f>
        <v>150000</v>
      </c>
      <c r="F45" s="190">
        <f>F46</f>
        <v>50000</v>
      </c>
      <c r="G45" s="148"/>
    </row>
    <row r="46" spans="1:7" ht="35.25" customHeight="1">
      <c r="A46" s="75"/>
      <c r="B46" s="75"/>
      <c r="C46" s="70">
        <v>6050</v>
      </c>
      <c r="D46" s="231" t="s">
        <v>264</v>
      </c>
      <c r="E46" s="73">
        <v>150000</v>
      </c>
      <c r="F46" s="305">
        <v>50000</v>
      </c>
      <c r="G46" s="23"/>
    </row>
    <row r="47" spans="1:7" ht="37.5" customHeight="1">
      <c r="A47" s="75"/>
      <c r="B47" s="184" t="s">
        <v>427</v>
      </c>
      <c r="C47" s="185"/>
      <c r="D47" s="301" t="s">
        <v>428</v>
      </c>
      <c r="E47" s="190">
        <f>E48</f>
        <v>50000</v>
      </c>
      <c r="F47" s="190">
        <f>F48</f>
        <v>0</v>
      </c>
      <c r="G47" s="148"/>
    </row>
    <row r="48" spans="1:7" ht="37.5" customHeight="1">
      <c r="A48" s="75"/>
      <c r="B48" s="75"/>
      <c r="C48" s="70">
        <v>6050</v>
      </c>
      <c r="D48" s="231" t="s">
        <v>264</v>
      </c>
      <c r="E48" s="73">
        <v>50000</v>
      </c>
      <c r="F48" s="305"/>
      <c r="G48" s="23"/>
    </row>
    <row r="49" spans="1:7" ht="21" customHeight="1">
      <c r="A49" s="187" t="s">
        <v>107</v>
      </c>
      <c r="B49" s="187"/>
      <c r="C49" s="134"/>
      <c r="D49" s="136" t="s">
        <v>108</v>
      </c>
      <c r="E49" s="190">
        <f>E50</f>
        <v>1870000</v>
      </c>
      <c r="F49" s="190">
        <f>F50</f>
        <v>1676914</v>
      </c>
      <c r="G49" s="148">
        <f>F49/E49%</f>
        <v>89.67454545454545</v>
      </c>
    </row>
    <row r="50" spans="1:7" ht="23.25" customHeight="1">
      <c r="A50" s="77"/>
      <c r="B50" s="187" t="s">
        <v>231</v>
      </c>
      <c r="C50" s="134"/>
      <c r="D50" s="136" t="s">
        <v>232</v>
      </c>
      <c r="E50" s="190">
        <f>E51+E52+E53</f>
        <v>1870000</v>
      </c>
      <c r="F50" s="190">
        <f>F51+F52+F53</f>
        <v>1676914</v>
      </c>
      <c r="G50" s="148"/>
    </row>
    <row r="51" spans="1:7" ht="30" customHeight="1">
      <c r="A51" s="79"/>
      <c r="B51" s="79"/>
      <c r="C51" s="27">
        <v>6050</v>
      </c>
      <c r="D51" s="231" t="s">
        <v>264</v>
      </c>
      <c r="E51" s="73">
        <v>715954</v>
      </c>
      <c r="F51" s="73">
        <v>525569</v>
      </c>
      <c r="G51" s="30"/>
    </row>
    <row r="52" spans="1:7" ht="36" customHeight="1">
      <c r="A52" s="79"/>
      <c r="B52" s="79"/>
      <c r="C52" s="27">
        <v>6057</v>
      </c>
      <c r="D52" s="231" t="s">
        <v>264</v>
      </c>
      <c r="E52" s="73">
        <v>807832</v>
      </c>
      <c r="F52" s="73">
        <v>805942</v>
      </c>
      <c r="G52" s="30"/>
    </row>
    <row r="53" spans="1:7" ht="36.75" customHeight="1">
      <c r="A53" s="79"/>
      <c r="B53" s="79"/>
      <c r="C53" s="27">
        <v>6059</v>
      </c>
      <c r="D53" s="231" t="s">
        <v>264</v>
      </c>
      <c r="E53" s="73">
        <v>346214</v>
      </c>
      <c r="F53" s="73">
        <v>345403</v>
      </c>
      <c r="G53" s="30"/>
    </row>
    <row r="54" spans="1:7" ht="32.25" customHeight="1">
      <c r="A54" s="426" t="s">
        <v>39</v>
      </c>
      <c r="B54" s="427"/>
      <c r="C54" s="427"/>
      <c r="D54" s="427"/>
      <c r="E54" s="315">
        <f>E4+E8+E16+E23+E26+E29+E35+E38+E44+E49</f>
        <v>19532716</v>
      </c>
      <c r="F54" s="315">
        <f>F4+F8+F16+F23+F26+F29+F35+F38+F44+F49</f>
        <v>7273395</v>
      </c>
      <c r="G54" s="220">
        <f>F54/E54%</f>
        <v>37.23698742151373</v>
      </c>
    </row>
  </sheetData>
  <mergeCells count="3">
    <mergeCell ref="F1:G1"/>
    <mergeCell ref="A2:G2"/>
    <mergeCell ref="A54:D54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G24"/>
  <sheetViews>
    <sheetView zoomScale="75" zoomScaleNormal="75" workbookViewId="0" topLeftCell="A13">
      <selection activeCell="G22" sqref="G22"/>
    </sheetView>
  </sheetViews>
  <sheetFormatPr defaultColWidth="9.00390625" defaultRowHeight="12.75"/>
  <cols>
    <col min="1" max="1" width="8.25390625" style="138" customWidth="1"/>
    <col min="2" max="2" width="10.75390625" style="138" customWidth="1"/>
    <col min="3" max="3" width="10.875" style="138" customWidth="1"/>
    <col min="4" max="4" width="26.875" style="138" customWidth="1"/>
    <col min="5" max="5" width="19.625" style="138" customWidth="1"/>
    <col min="6" max="6" width="17.125" style="138" customWidth="1"/>
    <col min="7" max="7" width="13.75390625" style="138" customWidth="1"/>
    <col min="8" max="16384" width="9.125" style="138" customWidth="1"/>
  </cols>
  <sheetData>
    <row r="1" spans="1:7" ht="29.25" customHeight="1">
      <c r="A1" s="1"/>
      <c r="B1" s="1"/>
      <c r="C1" s="1"/>
      <c r="D1" s="226"/>
      <c r="G1" s="226" t="s">
        <v>317</v>
      </c>
    </row>
    <row r="2" spans="1:7" s="225" customFormat="1" ht="61.5" customHeight="1">
      <c r="A2" s="431" t="s">
        <v>489</v>
      </c>
      <c r="B2" s="431"/>
      <c r="C2" s="431"/>
      <c r="D2" s="431"/>
      <c r="E2" s="431"/>
      <c r="F2" s="431"/>
      <c r="G2" s="431"/>
    </row>
    <row r="3" spans="1:7" ht="33.75" customHeight="1">
      <c r="A3" s="134" t="s">
        <v>445</v>
      </c>
      <c r="B3" s="134" t="s">
        <v>2</v>
      </c>
      <c r="C3" s="134" t="s">
        <v>3</v>
      </c>
      <c r="D3" s="134" t="s">
        <v>4</v>
      </c>
      <c r="E3" s="134" t="s">
        <v>446</v>
      </c>
      <c r="F3" s="134" t="s">
        <v>6</v>
      </c>
      <c r="G3" s="134" t="s">
        <v>7</v>
      </c>
    </row>
    <row r="4" spans="1:7" ht="36" customHeight="1">
      <c r="A4" s="162" t="s">
        <v>380</v>
      </c>
      <c r="B4" s="162"/>
      <c r="C4" s="334"/>
      <c r="D4" s="164" t="s">
        <v>420</v>
      </c>
      <c r="E4" s="165">
        <f>E5+E8+E10+E13+E15+E17+E19+E21</f>
        <v>3233310</v>
      </c>
      <c r="F4" s="165">
        <f>F5+F8+F10+F13+F15+F17+F19+F21</f>
        <v>1254496</v>
      </c>
      <c r="G4" s="220">
        <f>F4/E4%</f>
        <v>38.79912535451287</v>
      </c>
    </row>
    <row r="5" spans="1:7" ht="30.75" customHeight="1">
      <c r="A5" s="158"/>
      <c r="B5" s="158" t="s">
        <v>421</v>
      </c>
      <c r="C5" s="288"/>
      <c r="D5" s="159" t="s">
        <v>422</v>
      </c>
      <c r="E5" s="160">
        <f>E6+E7</f>
        <v>2039310</v>
      </c>
      <c r="F5" s="160">
        <f>F6+F7</f>
        <v>981079</v>
      </c>
      <c r="G5" s="220"/>
    </row>
    <row r="6" spans="1:7" ht="30.75" customHeight="1">
      <c r="A6" s="158"/>
      <c r="B6" s="158"/>
      <c r="C6" s="288" t="s">
        <v>423</v>
      </c>
      <c r="D6" s="159" t="s">
        <v>262</v>
      </c>
      <c r="E6" s="160">
        <v>1889310</v>
      </c>
      <c r="F6" s="160">
        <v>931079</v>
      </c>
      <c r="G6" s="220"/>
    </row>
    <row r="7" spans="1:7" ht="30">
      <c r="A7" s="158"/>
      <c r="B7" s="158"/>
      <c r="C7" s="288">
        <v>6050</v>
      </c>
      <c r="D7" s="159" t="s">
        <v>264</v>
      </c>
      <c r="E7" s="160">
        <v>150000</v>
      </c>
      <c r="F7" s="160">
        <v>50000</v>
      </c>
      <c r="G7" s="220"/>
    </row>
    <row r="8" spans="1:7" ht="15.75">
      <c r="A8" s="158"/>
      <c r="B8" s="158" t="s">
        <v>424</v>
      </c>
      <c r="C8" s="288"/>
      <c r="D8" s="159" t="s">
        <v>425</v>
      </c>
      <c r="E8" s="160">
        <f>E9</f>
        <v>10000</v>
      </c>
      <c r="F8" s="160">
        <f>F9</f>
        <v>0</v>
      </c>
      <c r="G8" s="220"/>
    </row>
    <row r="9" spans="1:7" ht="33" customHeight="1">
      <c r="A9" s="158"/>
      <c r="B9" s="158"/>
      <c r="C9" s="288" t="s">
        <v>426</v>
      </c>
      <c r="D9" s="159" t="s">
        <v>262</v>
      </c>
      <c r="E9" s="160">
        <v>10000</v>
      </c>
      <c r="F9" s="160"/>
      <c r="G9" s="220"/>
    </row>
    <row r="10" spans="1:7" ht="30">
      <c r="A10" s="158"/>
      <c r="B10" s="158" t="s">
        <v>427</v>
      </c>
      <c r="C10" s="288"/>
      <c r="D10" s="159" t="s">
        <v>428</v>
      </c>
      <c r="E10" s="160">
        <f>E11+E12</f>
        <v>800000</v>
      </c>
      <c r="F10" s="160">
        <f>F11+F12</f>
        <v>188865</v>
      </c>
      <c r="G10" s="220"/>
    </row>
    <row r="11" spans="1:7" ht="22.5" customHeight="1">
      <c r="A11" s="158"/>
      <c r="B11" s="158"/>
      <c r="C11" s="288" t="s">
        <v>429</v>
      </c>
      <c r="D11" s="159" t="s">
        <v>262</v>
      </c>
      <c r="E11" s="160">
        <v>750000</v>
      </c>
      <c r="F11" s="160">
        <v>188865</v>
      </c>
      <c r="G11" s="220"/>
    </row>
    <row r="12" spans="1:7" ht="30">
      <c r="A12" s="158"/>
      <c r="B12" s="158"/>
      <c r="C12" s="288">
        <v>6050</v>
      </c>
      <c r="D12" s="159" t="s">
        <v>264</v>
      </c>
      <c r="E12" s="160">
        <v>50000</v>
      </c>
      <c r="F12" s="160"/>
      <c r="G12" s="220"/>
    </row>
    <row r="13" spans="1:7" ht="45">
      <c r="A13" s="158"/>
      <c r="B13" s="158" t="s">
        <v>430</v>
      </c>
      <c r="C13" s="288"/>
      <c r="D13" s="159" t="s">
        <v>431</v>
      </c>
      <c r="E13" s="160">
        <f>E14</f>
        <v>10000</v>
      </c>
      <c r="F13" s="160">
        <f>F14</f>
        <v>0</v>
      </c>
      <c r="G13" s="220"/>
    </row>
    <row r="14" spans="1:7" ht="15.75">
      <c r="A14" s="158"/>
      <c r="B14" s="158"/>
      <c r="C14" s="288" t="s">
        <v>432</v>
      </c>
      <c r="D14" s="159" t="s">
        <v>262</v>
      </c>
      <c r="E14" s="160">
        <v>10000</v>
      </c>
      <c r="F14" s="160"/>
      <c r="G14" s="220"/>
    </row>
    <row r="15" spans="1:7" ht="30">
      <c r="A15" s="158"/>
      <c r="B15" s="158" t="s">
        <v>433</v>
      </c>
      <c r="C15" s="288"/>
      <c r="D15" s="159" t="s">
        <v>434</v>
      </c>
      <c r="E15" s="160">
        <f>E16</f>
        <v>55000</v>
      </c>
      <c r="F15" s="160">
        <f>F16</f>
        <v>0</v>
      </c>
      <c r="G15" s="220"/>
    </row>
    <row r="16" spans="1:7" ht="15.75">
      <c r="A16" s="158"/>
      <c r="B16" s="158"/>
      <c r="C16" s="288" t="s">
        <v>432</v>
      </c>
      <c r="D16" s="159" t="s">
        <v>262</v>
      </c>
      <c r="E16" s="160">
        <v>55000</v>
      </c>
      <c r="F16" s="160"/>
      <c r="G16" s="220"/>
    </row>
    <row r="17" spans="1:7" ht="30">
      <c r="A17" s="158"/>
      <c r="B17" s="158" t="s">
        <v>436</v>
      </c>
      <c r="C17" s="288"/>
      <c r="D17" s="159" t="s">
        <v>438</v>
      </c>
      <c r="E17" s="160">
        <f>E18</f>
        <v>10000</v>
      </c>
      <c r="F17" s="160">
        <f>F18</f>
        <v>0</v>
      </c>
      <c r="G17" s="220"/>
    </row>
    <row r="18" spans="1:7" ht="15.75">
      <c r="A18" s="158"/>
      <c r="B18" s="158"/>
      <c r="C18" s="288" t="s">
        <v>432</v>
      </c>
      <c r="D18" s="159" t="s">
        <v>262</v>
      </c>
      <c r="E18" s="160">
        <v>10000</v>
      </c>
      <c r="F18" s="160"/>
      <c r="G18" s="220"/>
    </row>
    <row r="19" spans="1:7" ht="30">
      <c r="A19" s="158"/>
      <c r="B19" s="158" t="s">
        <v>435</v>
      </c>
      <c r="C19" s="288"/>
      <c r="D19" s="159" t="s">
        <v>439</v>
      </c>
      <c r="E19" s="160">
        <f>E20</f>
        <v>100000</v>
      </c>
      <c r="F19" s="160">
        <f>F20</f>
        <v>0</v>
      </c>
      <c r="G19" s="220"/>
    </row>
    <row r="20" spans="1:7" ht="15.75">
      <c r="A20" s="158"/>
      <c r="B20" s="158"/>
      <c r="C20" s="288">
        <v>4300</v>
      </c>
      <c r="D20" s="159" t="s">
        <v>262</v>
      </c>
      <c r="E20" s="160">
        <v>100000</v>
      </c>
      <c r="F20" s="160"/>
      <c r="G20" s="220"/>
    </row>
    <row r="21" spans="1:7" ht="15.75">
      <c r="A21" s="158"/>
      <c r="B21" s="158" t="s">
        <v>437</v>
      </c>
      <c r="C21" s="288"/>
      <c r="D21" s="159" t="s">
        <v>46</v>
      </c>
      <c r="E21" s="160">
        <f>E22+E23</f>
        <v>209000</v>
      </c>
      <c r="F21" s="160">
        <f>F22+F23</f>
        <v>84552</v>
      </c>
      <c r="G21" s="220"/>
    </row>
    <row r="22" spans="1:7" ht="60">
      <c r="A22" s="158"/>
      <c r="B22" s="158"/>
      <c r="C22" s="288">
        <v>3040</v>
      </c>
      <c r="D22" s="159" t="s">
        <v>440</v>
      </c>
      <c r="E22" s="160">
        <v>3300</v>
      </c>
      <c r="F22" s="160">
        <v>3300</v>
      </c>
      <c r="G22" s="220"/>
    </row>
    <row r="23" spans="1:7" ht="15.75">
      <c r="A23" s="158"/>
      <c r="B23" s="158"/>
      <c r="C23" s="288" t="s">
        <v>368</v>
      </c>
      <c r="D23" s="159" t="s">
        <v>262</v>
      </c>
      <c r="E23" s="160">
        <v>205700</v>
      </c>
      <c r="F23" s="160">
        <v>81252</v>
      </c>
      <c r="G23" s="220"/>
    </row>
    <row r="24" spans="1:7" ht="15.75">
      <c r="A24" s="428" t="s">
        <v>39</v>
      </c>
      <c r="B24" s="429"/>
      <c r="C24" s="429"/>
      <c r="D24" s="430"/>
      <c r="E24" s="352">
        <f>E4</f>
        <v>3233310</v>
      </c>
      <c r="F24" s="352">
        <f>F4</f>
        <v>1254496</v>
      </c>
      <c r="G24" s="220">
        <f>F24/E24%</f>
        <v>38.79912535451287</v>
      </c>
    </row>
  </sheetData>
  <mergeCells count="2">
    <mergeCell ref="A24:D24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34"/>
  <sheetViews>
    <sheetView zoomScale="75" zoomScaleNormal="75" workbookViewId="0" topLeftCell="A23">
      <selection activeCell="E32" sqref="E32"/>
    </sheetView>
  </sheetViews>
  <sheetFormatPr defaultColWidth="9.00390625" defaultRowHeight="12.75"/>
  <cols>
    <col min="1" max="1" width="4.875" style="1" customWidth="1"/>
    <col min="2" max="2" width="8.625" style="1" customWidth="1"/>
    <col min="3" max="3" width="45.75390625" style="1" customWidth="1"/>
    <col min="4" max="5" width="21.375" style="1" customWidth="1"/>
    <col min="6" max="16384" width="9.125" style="1" customWidth="1"/>
  </cols>
  <sheetData>
    <row r="1" ht="29.25" customHeight="1">
      <c r="E1" s="226" t="s">
        <v>320</v>
      </c>
    </row>
    <row r="2" spans="1:5" s="47" customFormat="1" ht="50.25" customHeight="1">
      <c r="A2" s="434" t="s">
        <v>504</v>
      </c>
      <c r="B2" s="434"/>
      <c r="C2" s="434"/>
      <c r="D2" s="434"/>
      <c r="E2" s="434"/>
    </row>
    <row r="3" ht="28.5" customHeight="1" thickBot="1"/>
    <row r="4" spans="1:5" s="22" customFormat="1" ht="24.75" customHeight="1">
      <c r="A4" s="49" t="s">
        <v>109</v>
      </c>
      <c r="B4" s="50" t="s">
        <v>110</v>
      </c>
      <c r="C4" s="51" t="s">
        <v>111</v>
      </c>
      <c r="D4" s="437" t="s">
        <v>112</v>
      </c>
      <c r="E4" s="438"/>
    </row>
    <row r="5" spans="1:5" ht="24.75" customHeight="1" thickBot="1">
      <c r="A5" s="52"/>
      <c r="B5" s="58"/>
      <c r="C5" s="53"/>
      <c r="D5" s="55" t="s">
        <v>5</v>
      </c>
      <c r="E5" s="56" t="s">
        <v>6</v>
      </c>
    </row>
    <row r="6" spans="1:5" s="13" customFormat="1" ht="24.75" customHeight="1">
      <c r="A6" s="61" t="s">
        <v>113</v>
      </c>
      <c r="B6" s="63"/>
      <c r="C6" s="61" t="s">
        <v>114</v>
      </c>
      <c r="D6" s="68">
        <f>D7+D8+D9</f>
        <v>2340000</v>
      </c>
      <c r="E6" s="68">
        <f>E7+E8+E9</f>
        <v>2359501</v>
      </c>
    </row>
    <row r="7" spans="1:5" ht="24.75" customHeight="1">
      <c r="A7" s="8"/>
      <c r="B7" s="14" t="s">
        <v>175</v>
      </c>
      <c r="C7" s="8" t="s">
        <v>115</v>
      </c>
      <c r="D7" s="7">
        <v>2300000</v>
      </c>
      <c r="E7" s="7">
        <v>2329747</v>
      </c>
    </row>
    <row r="8" spans="1:5" ht="24.75" customHeight="1" hidden="1">
      <c r="A8" s="8"/>
      <c r="B8" s="14"/>
      <c r="C8" s="8"/>
      <c r="D8" s="7"/>
      <c r="E8" s="7"/>
    </row>
    <row r="9" spans="1:5" ht="24.75" customHeight="1">
      <c r="A9" s="62"/>
      <c r="B9" s="26" t="s">
        <v>157</v>
      </c>
      <c r="C9" s="62" t="s">
        <v>116</v>
      </c>
      <c r="D9" s="7">
        <v>40000</v>
      </c>
      <c r="E9" s="7">
        <v>29754</v>
      </c>
    </row>
    <row r="10" spans="1:5" ht="24.75" customHeight="1" hidden="1">
      <c r="A10" s="62"/>
      <c r="B10" s="26"/>
      <c r="C10" s="62"/>
      <c r="D10" s="86"/>
      <c r="E10" s="87"/>
    </row>
    <row r="11" spans="1:5" ht="24.75" customHeight="1">
      <c r="A11" s="62"/>
      <c r="B11" s="26"/>
      <c r="C11" s="62"/>
      <c r="D11" s="435" t="s">
        <v>119</v>
      </c>
      <c r="E11" s="436"/>
    </row>
    <row r="12" spans="1:5" s="13" customFormat="1" ht="24.75" customHeight="1">
      <c r="A12" s="61"/>
      <c r="B12" s="63"/>
      <c r="C12" s="61"/>
      <c r="D12" s="65" t="s">
        <v>5</v>
      </c>
      <c r="E12" s="65" t="s">
        <v>6</v>
      </c>
    </row>
    <row r="13" spans="1:5" s="13" customFormat="1" ht="24.75" customHeight="1">
      <c r="A13" s="61" t="s">
        <v>117</v>
      </c>
      <c r="B13" s="63"/>
      <c r="C13" s="61" t="s">
        <v>118</v>
      </c>
      <c r="D13" s="18">
        <f>D14+D32</f>
        <v>3345672</v>
      </c>
      <c r="E13" s="18">
        <f>E14+E32</f>
        <v>2986183</v>
      </c>
    </row>
    <row r="14" spans="1:5" s="13" customFormat="1" ht="24.75" customHeight="1">
      <c r="A14" s="61"/>
      <c r="B14" s="439" t="s">
        <v>369</v>
      </c>
      <c r="C14" s="440"/>
      <c r="D14" s="18">
        <f>D15+D16+D17+D18+D19+D20+D21+D22+D23+D24+D25+D26+D27+D28+D29+D30</f>
        <v>3070672</v>
      </c>
      <c r="E14" s="18">
        <f>E15+E16+E17+E18+E19+E20+E21+E22+E23+E24+E25+E26+E27+E28+E29+E30</f>
        <v>2714640</v>
      </c>
    </row>
    <row r="15" spans="1:5" ht="24.75" customHeight="1">
      <c r="A15" s="8"/>
      <c r="B15" s="14" t="s">
        <v>120</v>
      </c>
      <c r="C15" s="8" t="s">
        <v>121</v>
      </c>
      <c r="D15" s="7">
        <v>468000</v>
      </c>
      <c r="E15" s="7">
        <v>463767</v>
      </c>
    </row>
    <row r="16" spans="1:5" ht="24.75" customHeight="1">
      <c r="A16" s="8"/>
      <c r="B16" s="14" t="s">
        <v>269</v>
      </c>
      <c r="C16" s="8" t="s">
        <v>258</v>
      </c>
      <c r="D16" s="7">
        <v>159000</v>
      </c>
      <c r="E16" s="7">
        <v>132500</v>
      </c>
    </row>
    <row r="17" spans="1:5" ht="24.75" customHeight="1">
      <c r="A17" s="8"/>
      <c r="B17" s="14" t="s">
        <v>176</v>
      </c>
      <c r="C17" s="8" t="s">
        <v>182</v>
      </c>
      <c r="D17" s="7">
        <v>200000</v>
      </c>
      <c r="E17" s="7">
        <v>188583</v>
      </c>
    </row>
    <row r="18" spans="1:5" ht="24.75" customHeight="1">
      <c r="A18" s="8"/>
      <c r="B18" s="14" t="s">
        <v>122</v>
      </c>
      <c r="C18" s="8" t="s">
        <v>183</v>
      </c>
      <c r="D18" s="7">
        <v>260000</v>
      </c>
      <c r="E18" s="7">
        <v>198861</v>
      </c>
    </row>
    <row r="19" spans="1:5" ht="24.75" customHeight="1">
      <c r="A19" s="8"/>
      <c r="B19" s="14" t="s">
        <v>177</v>
      </c>
      <c r="C19" s="8" t="s">
        <v>178</v>
      </c>
      <c r="D19" s="7">
        <v>112000</v>
      </c>
      <c r="E19" s="7">
        <v>68212</v>
      </c>
    </row>
    <row r="20" spans="1:5" ht="24.75" customHeight="1">
      <c r="A20" s="8"/>
      <c r="B20" s="14" t="s">
        <v>123</v>
      </c>
      <c r="C20" s="8" t="s">
        <v>124</v>
      </c>
      <c r="D20" s="7">
        <v>5000</v>
      </c>
      <c r="E20" s="7">
        <v>1544</v>
      </c>
    </row>
    <row r="21" spans="1:5" ht="24.75" customHeight="1">
      <c r="A21" s="8"/>
      <c r="B21" s="14" t="s">
        <v>125</v>
      </c>
      <c r="C21" s="8" t="s">
        <v>126</v>
      </c>
      <c r="D21" s="7">
        <v>1602000</v>
      </c>
      <c r="E21" s="7">
        <v>1473733</v>
      </c>
    </row>
    <row r="22" spans="1:5" ht="24.75" customHeight="1">
      <c r="A22" s="8"/>
      <c r="B22" s="14" t="s">
        <v>179</v>
      </c>
      <c r="C22" s="8" t="s">
        <v>239</v>
      </c>
      <c r="D22" s="7">
        <v>45000</v>
      </c>
      <c r="E22" s="7">
        <v>41155</v>
      </c>
    </row>
    <row r="23" spans="1:5" ht="45.75" customHeight="1">
      <c r="A23" s="8"/>
      <c r="B23" s="14" t="s">
        <v>241</v>
      </c>
      <c r="C23" s="5" t="s">
        <v>243</v>
      </c>
      <c r="D23" s="7">
        <v>10000</v>
      </c>
      <c r="E23" s="7">
        <v>6769</v>
      </c>
    </row>
    <row r="24" spans="1:5" ht="45.75" customHeight="1">
      <c r="A24" s="8"/>
      <c r="B24" s="14" t="s">
        <v>240</v>
      </c>
      <c r="C24" s="5" t="s">
        <v>242</v>
      </c>
      <c r="D24" s="7">
        <v>25000</v>
      </c>
      <c r="E24" s="7">
        <v>20691</v>
      </c>
    </row>
    <row r="25" spans="1:5" ht="33.75" customHeight="1">
      <c r="A25" s="8"/>
      <c r="B25" s="14" t="s">
        <v>370</v>
      </c>
      <c r="C25" s="5" t="s">
        <v>371</v>
      </c>
      <c r="D25" s="7">
        <v>20000</v>
      </c>
      <c r="E25" s="7">
        <v>0</v>
      </c>
    </row>
    <row r="26" spans="1:5" ht="24.75" customHeight="1">
      <c r="A26" s="8"/>
      <c r="B26" s="14" t="s">
        <v>187</v>
      </c>
      <c r="C26" s="8" t="s">
        <v>188</v>
      </c>
      <c r="D26" s="7">
        <v>25000</v>
      </c>
      <c r="E26" s="7">
        <v>5739</v>
      </c>
    </row>
    <row r="27" spans="1:5" ht="34.5" customHeight="1">
      <c r="A27" s="8"/>
      <c r="B27" s="14" t="s">
        <v>461</v>
      </c>
      <c r="C27" s="5" t="s">
        <v>462</v>
      </c>
      <c r="D27" s="7">
        <v>1672</v>
      </c>
      <c r="E27" s="7">
        <v>256</v>
      </c>
    </row>
    <row r="28" spans="1:5" ht="39.75" customHeight="1">
      <c r="A28" s="8"/>
      <c r="B28" s="14" t="s">
        <v>244</v>
      </c>
      <c r="C28" s="5" t="s">
        <v>256</v>
      </c>
      <c r="D28" s="7">
        <v>30000</v>
      </c>
      <c r="E28" s="7">
        <v>26059</v>
      </c>
    </row>
    <row r="29" spans="1:5" ht="40.5" customHeight="1">
      <c r="A29" s="8"/>
      <c r="B29" s="14" t="s">
        <v>245</v>
      </c>
      <c r="C29" s="5" t="s">
        <v>246</v>
      </c>
      <c r="D29" s="7">
        <v>30000</v>
      </c>
      <c r="E29" s="7">
        <v>28219</v>
      </c>
    </row>
    <row r="30" spans="1:5" ht="46.5" customHeight="1">
      <c r="A30" s="8"/>
      <c r="B30" s="14" t="s">
        <v>247</v>
      </c>
      <c r="C30" s="5" t="s">
        <v>248</v>
      </c>
      <c r="D30" s="7">
        <v>78000</v>
      </c>
      <c r="E30" s="7">
        <v>58552</v>
      </c>
    </row>
    <row r="31" spans="1:5" ht="24.75" customHeight="1" hidden="1">
      <c r="A31" s="8"/>
      <c r="B31" s="14" t="s">
        <v>180</v>
      </c>
      <c r="C31" s="8" t="s">
        <v>181</v>
      </c>
      <c r="D31" s="7"/>
      <c r="E31" s="7"/>
    </row>
    <row r="32" spans="1:5" ht="24.75" customHeight="1">
      <c r="A32" s="8"/>
      <c r="B32" s="432" t="s">
        <v>372</v>
      </c>
      <c r="C32" s="433"/>
      <c r="D32" s="135">
        <f>D33</f>
        <v>275000</v>
      </c>
      <c r="E32" s="135">
        <f>E33</f>
        <v>271543</v>
      </c>
    </row>
    <row r="33" spans="1:5" ht="31.5" customHeight="1">
      <c r="A33" s="8"/>
      <c r="B33" s="14" t="s">
        <v>127</v>
      </c>
      <c r="C33" s="5" t="s">
        <v>158</v>
      </c>
      <c r="D33" s="7">
        <v>275000</v>
      </c>
      <c r="E33" s="7">
        <v>271543</v>
      </c>
    </row>
    <row r="34" spans="1:5" ht="15">
      <c r="A34" s="57"/>
      <c r="B34" s="59"/>
      <c r="C34" s="57"/>
      <c r="D34" s="60"/>
      <c r="E34" s="60"/>
    </row>
  </sheetData>
  <mergeCells count="5">
    <mergeCell ref="B32:C32"/>
    <mergeCell ref="A2:E2"/>
    <mergeCell ref="D11:E11"/>
    <mergeCell ref="D4:E4"/>
    <mergeCell ref="B14:C14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3"/>
  <sheetViews>
    <sheetView zoomScale="75" zoomScaleNormal="75" workbookViewId="0" topLeftCell="A1">
      <selection activeCell="K15" sqref="K15"/>
    </sheetView>
  </sheetViews>
  <sheetFormatPr defaultColWidth="9.00390625" defaultRowHeight="12.75"/>
  <cols>
    <col min="1" max="1" width="5.625" style="138" customWidth="1"/>
    <col min="2" max="2" width="5.00390625" style="138" customWidth="1"/>
    <col min="3" max="3" width="51.875" style="138" customWidth="1"/>
    <col min="4" max="4" width="15.25390625" style="138" customWidth="1"/>
    <col min="5" max="5" width="15.875" style="138" customWidth="1"/>
    <col min="6" max="6" width="16.25390625" style="138" customWidth="1"/>
    <col min="7" max="7" width="16.75390625" style="138" customWidth="1"/>
    <col min="8" max="16384" width="9.125" style="138" customWidth="1"/>
  </cols>
  <sheetData>
    <row r="1" spans="1:7" ht="30.75" customHeight="1">
      <c r="A1" s="1"/>
      <c r="B1" s="1"/>
      <c r="C1" s="1"/>
      <c r="D1" s="1"/>
      <c r="E1" s="1"/>
      <c r="F1" s="441" t="s">
        <v>366</v>
      </c>
      <c r="G1" s="441"/>
    </row>
    <row r="2" spans="1:7" ht="24.75" customHeight="1">
      <c r="A2" s="1"/>
      <c r="B2" s="1"/>
      <c r="C2" s="1"/>
      <c r="D2" s="1"/>
      <c r="E2" s="1"/>
      <c r="F2" s="1"/>
      <c r="G2" s="1"/>
    </row>
    <row r="3" spans="1:7" s="227" customFormat="1" ht="90.75" customHeight="1">
      <c r="A3" s="54"/>
      <c r="B3" s="54"/>
      <c r="C3" s="442" t="s">
        <v>505</v>
      </c>
      <c r="D3" s="442"/>
      <c r="E3" s="442"/>
      <c r="F3" s="442"/>
      <c r="G3" s="54"/>
    </row>
    <row r="4" spans="1:7" ht="18" customHeight="1">
      <c r="A4" s="1"/>
      <c r="B4" s="1"/>
      <c r="C4" s="1"/>
      <c r="D4" s="1"/>
      <c r="E4" s="1"/>
      <c r="F4" s="1"/>
      <c r="G4" s="1"/>
    </row>
    <row r="5" spans="1:7" ht="18" customHeight="1">
      <c r="A5" s="1"/>
      <c r="B5" s="1"/>
      <c r="C5" s="1"/>
      <c r="D5" s="1"/>
      <c r="E5" s="1"/>
      <c r="F5" s="1"/>
      <c r="G5" s="1"/>
    </row>
    <row r="6" spans="1:7" ht="30.75" customHeight="1">
      <c r="A6" s="444" t="s">
        <v>109</v>
      </c>
      <c r="B6" s="445" t="s">
        <v>4</v>
      </c>
      <c r="C6" s="446"/>
      <c r="D6" s="449" t="s">
        <v>112</v>
      </c>
      <c r="E6" s="449"/>
      <c r="F6" s="450" t="s">
        <v>119</v>
      </c>
      <c r="G6" s="450"/>
    </row>
    <row r="7" spans="1:7" ht="24.75" customHeight="1">
      <c r="A7" s="444"/>
      <c r="B7" s="447"/>
      <c r="C7" s="448"/>
      <c r="D7" s="6" t="s">
        <v>5</v>
      </c>
      <c r="E7" s="6" t="s">
        <v>6</v>
      </c>
      <c r="F7" s="6" t="s">
        <v>5</v>
      </c>
      <c r="G7" s="6" t="s">
        <v>6</v>
      </c>
    </row>
    <row r="8" spans="1:7" ht="39.75" customHeight="1">
      <c r="A8" s="117" t="s">
        <v>113</v>
      </c>
      <c r="B8" s="126"/>
      <c r="C8" s="123" t="s">
        <v>250</v>
      </c>
      <c r="D8" s="66">
        <f>D9+D10+D12+D13</f>
        <v>367704</v>
      </c>
      <c r="E8" s="66">
        <f>E9+E10+E12+E13</f>
        <v>289508</v>
      </c>
      <c r="F8" s="66">
        <f>F9+F10+F12+F13</f>
        <v>367903</v>
      </c>
      <c r="G8" s="66">
        <f>G9+G10+G12+G13</f>
        <v>314377</v>
      </c>
    </row>
    <row r="9" spans="1:7" ht="31.5" customHeight="1">
      <c r="A9" s="48"/>
      <c r="B9" s="373">
        <v>1</v>
      </c>
      <c r="C9" s="125" t="s">
        <v>325</v>
      </c>
      <c r="D9" s="64">
        <v>181000</v>
      </c>
      <c r="E9" s="64">
        <v>136746</v>
      </c>
      <c r="F9" s="64">
        <v>181000</v>
      </c>
      <c r="G9" s="64">
        <v>158433</v>
      </c>
    </row>
    <row r="10" spans="1:7" ht="30.75" customHeight="1">
      <c r="A10" s="48"/>
      <c r="B10" s="373">
        <v>2</v>
      </c>
      <c r="C10" s="125" t="s">
        <v>251</v>
      </c>
      <c r="D10" s="64">
        <v>1500</v>
      </c>
      <c r="E10" s="64">
        <v>21</v>
      </c>
      <c r="F10" s="64">
        <v>1700</v>
      </c>
      <c r="G10" s="64">
        <v>833</v>
      </c>
    </row>
    <row r="11" spans="1:7" ht="31.5" customHeight="1" hidden="1">
      <c r="A11" s="48"/>
      <c r="B11" s="373">
        <v>1</v>
      </c>
      <c r="C11" s="33"/>
      <c r="D11" s="64"/>
      <c r="E11" s="64"/>
      <c r="F11" s="64"/>
      <c r="G11" s="64"/>
    </row>
    <row r="12" spans="1:7" ht="48.75" customHeight="1">
      <c r="A12" s="48"/>
      <c r="B12" s="373">
        <v>3</v>
      </c>
      <c r="C12" s="124" t="s">
        <v>252</v>
      </c>
      <c r="D12" s="64">
        <v>185000</v>
      </c>
      <c r="E12" s="64">
        <v>152741</v>
      </c>
      <c r="F12" s="64">
        <v>185000</v>
      </c>
      <c r="G12" s="64">
        <v>155108</v>
      </c>
    </row>
    <row r="13" spans="1:7" ht="31.5" customHeight="1">
      <c r="A13" s="48"/>
      <c r="B13" s="373">
        <v>4</v>
      </c>
      <c r="C13" s="124" t="s">
        <v>253</v>
      </c>
      <c r="D13" s="64">
        <v>204</v>
      </c>
      <c r="E13" s="64"/>
      <c r="F13" s="64">
        <v>203</v>
      </c>
      <c r="G13" s="64">
        <v>3</v>
      </c>
    </row>
    <row r="14" spans="1:7" ht="30" customHeight="1">
      <c r="A14" s="128" t="s">
        <v>117</v>
      </c>
      <c r="B14" s="129"/>
      <c r="C14" s="131" t="s">
        <v>254</v>
      </c>
      <c r="D14" s="130">
        <f>D15</f>
        <v>2100000</v>
      </c>
      <c r="E14" s="130">
        <f>E15</f>
        <v>2125987</v>
      </c>
      <c r="F14" s="130">
        <f>F15</f>
        <v>2100000</v>
      </c>
      <c r="G14" s="130">
        <f>G15</f>
        <v>2022500</v>
      </c>
    </row>
    <row r="15" spans="1:7" ht="60" customHeight="1">
      <c r="A15" s="46"/>
      <c r="B15" s="127">
        <v>1</v>
      </c>
      <c r="C15" s="124" t="s">
        <v>255</v>
      </c>
      <c r="D15" s="64">
        <v>2100000</v>
      </c>
      <c r="E15" s="64">
        <v>2125987</v>
      </c>
      <c r="F15" s="64">
        <v>2100000</v>
      </c>
      <c r="G15" s="64">
        <v>2022500</v>
      </c>
    </row>
    <row r="16" spans="1:7" ht="28.5" customHeight="1">
      <c r="A16" s="46"/>
      <c r="B16" s="443" t="s">
        <v>160</v>
      </c>
      <c r="C16" s="443"/>
      <c r="D16" s="66">
        <f>D8+D14</f>
        <v>2467704</v>
      </c>
      <c r="E16" s="66">
        <f>E8+E14</f>
        <v>2415495</v>
      </c>
      <c r="F16" s="66">
        <f>F8+F14</f>
        <v>2467903</v>
      </c>
      <c r="G16" s="66">
        <f>G8+G14</f>
        <v>2336877</v>
      </c>
    </row>
    <row r="17" spans="2:7" ht="24.75" customHeight="1">
      <c r="B17" s="119"/>
      <c r="C17" s="119"/>
      <c r="D17" s="120"/>
      <c r="E17" s="120"/>
      <c r="F17" s="120"/>
      <c r="G17" s="120"/>
    </row>
    <row r="18" spans="2:7" ht="18.75" customHeight="1">
      <c r="B18" s="119"/>
      <c r="C18" s="119"/>
      <c r="D18" s="120"/>
      <c r="E18" s="120"/>
      <c r="F18" s="120"/>
      <c r="G18" s="120"/>
    </row>
    <row r="19" spans="2:7" ht="18.75" customHeight="1">
      <c r="B19" s="119"/>
      <c r="C19" s="119"/>
      <c r="D19" s="69"/>
      <c r="E19" s="69"/>
      <c r="F19" s="69"/>
      <c r="G19" s="69"/>
    </row>
    <row r="20" spans="2:7" ht="21.75" customHeight="1">
      <c r="B20" s="119"/>
      <c r="C20" s="119"/>
      <c r="D20" s="69"/>
      <c r="E20" s="69"/>
      <c r="F20" s="69"/>
      <c r="G20" s="69"/>
    </row>
    <row r="21" spans="2:7" ht="31.5" customHeight="1">
      <c r="B21" s="31"/>
      <c r="C21" s="132"/>
      <c r="D21" s="69"/>
      <c r="E21" s="69"/>
      <c r="F21" s="69"/>
      <c r="G21" s="69"/>
    </row>
    <row r="22" spans="2:7" s="122" customFormat="1" ht="24.75" customHeight="1">
      <c r="B22" s="121"/>
      <c r="C22" s="121"/>
      <c r="D22" s="120"/>
      <c r="E22" s="120"/>
      <c r="F22" s="120"/>
      <c r="G22" s="120"/>
    </row>
    <row r="23" spans="4:7" ht="15">
      <c r="D23" s="69"/>
      <c r="E23" s="69"/>
      <c r="F23" s="69"/>
      <c r="G23" s="69"/>
    </row>
  </sheetData>
  <mergeCells count="7">
    <mergeCell ref="F1:G1"/>
    <mergeCell ref="C3:F3"/>
    <mergeCell ref="B16:C16"/>
    <mergeCell ref="A6:A7"/>
    <mergeCell ref="B6:C7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28"/>
  <sheetViews>
    <sheetView zoomScale="75" zoomScaleNormal="75" workbookViewId="0" topLeftCell="A1">
      <selection activeCell="K9" sqref="K9"/>
    </sheetView>
  </sheetViews>
  <sheetFormatPr defaultColWidth="9.00390625" defaultRowHeight="12.75"/>
  <cols>
    <col min="1" max="1" width="6.125" style="1" customWidth="1"/>
    <col min="2" max="2" width="5.875" style="1" customWidth="1"/>
    <col min="3" max="3" width="10.125" style="1" customWidth="1"/>
    <col min="4" max="4" width="7.375" style="1" customWidth="1"/>
    <col min="5" max="5" width="38.125" style="1" customWidth="1"/>
    <col min="6" max="6" width="16.875" style="1" customWidth="1"/>
    <col min="7" max="7" width="16.625" style="1" customWidth="1"/>
    <col min="8" max="8" width="11.375" style="22" customWidth="1"/>
    <col min="9" max="16384" width="9.125" style="1" customWidth="1"/>
  </cols>
  <sheetData>
    <row r="1" spans="7:8" ht="39" customHeight="1">
      <c r="G1" s="423" t="s">
        <v>373</v>
      </c>
      <c r="H1" s="424"/>
    </row>
    <row r="2" spans="2:8" ht="75" customHeight="1">
      <c r="B2" s="396" t="s">
        <v>507</v>
      </c>
      <c r="C2" s="396"/>
      <c r="D2" s="396"/>
      <c r="E2" s="396"/>
      <c r="F2" s="396"/>
      <c r="G2" s="396"/>
      <c r="H2" s="396"/>
    </row>
    <row r="3" spans="1:8" ht="15.75" customHeight="1">
      <c r="A3" s="116" t="s">
        <v>109</v>
      </c>
      <c r="B3" s="117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1" t="s">
        <v>7</v>
      </c>
    </row>
    <row r="4" spans="1:8" ht="33.75" customHeight="1" hidden="1">
      <c r="A4" s="118"/>
      <c r="B4" s="101"/>
      <c r="C4" s="101"/>
      <c r="D4" s="115"/>
      <c r="E4" s="104"/>
      <c r="F4" s="102"/>
      <c r="G4" s="102"/>
      <c r="H4" s="103"/>
    </row>
    <row r="5" spans="1:8" ht="85.5" customHeight="1">
      <c r="A5" s="101" t="s">
        <v>447</v>
      </c>
      <c r="B5" s="115">
        <v>801</v>
      </c>
      <c r="C5" s="101" t="s">
        <v>91</v>
      </c>
      <c r="D5" s="115">
        <v>2540</v>
      </c>
      <c r="E5" s="151" t="s">
        <v>326</v>
      </c>
      <c r="F5" s="102">
        <v>1444304</v>
      </c>
      <c r="G5" s="102">
        <v>1404973</v>
      </c>
      <c r="H5" s="115"/>
    </row>
    <row r="6" spans="1:8" ht="86.25" customHeight="1">
      <c r="A6" s="101" t="s">
        <v>448</v>
      </c>
      <c r="B6" s="115">
        <v>801</v>
      </c>
      <c r="C6" s="101" t="s">
        <v>92</v>
      </c>
      <c r="D6" s="115">
        <v>2540</v>
      </c>
      <c r="E6" s="151" t="s">
        <v>326</v>
      </c>
      <c r="F6" s="102">
        <v>378547</v>
      </c>
      <c r="G6" s="102">
        <v>366408</v>
      </c>
      <c r="H6" s="115"/>
    </row>
    <row r="7" spans="1:8" ht="33" customHeight="1">
      <c r="A7" s="101" t="s">
        <v>449</v>
      </c>
      <c r="B7" s="101" t="s">
        <v>43</v>
      </c>
      <c r="C7" s="101" t="s">
        <v>69</v>
      </c>
      <c r="D7" s="115">
        <v>2540</v>
      </c>
      <c r="E7" s="233" t="s">
        <v>257</v>
      </c>
      <c r="F7" s="102">
        <v>40784</v>
      </c>
      <c r="G7" s="102">
        <v>17568</v>
      </c>
      <c r="H7" s="103"/>
    </row>
    <row r="8" spans="1:8" ht="28.5">
      <c r="A8" s="101" t="s">
        <v>450</v>
      </c>
      <c r="B8" s="101" t="s">
        <v>135</v>
      </c>
      <c r="C8" s="101" t="s">
        <v>137</v>
      </c>
      <c r="D8" s="115">
        <v>2580</v>
      </c>
      <c r="E8" s="151" t="s">
        <v>318</v>
      </c>
      <c r="F8" s="102">
        <v>844620</v>
      </c>
      <c r="G8" s="102">
        <v>735012</v>
      </c>
      <c r="H8" s="103"/>
    </row>
    <row r="9" spans="1:8" s="13" customFormat="1" ht="46.5" customHeight="1">
      <c r="A9" s="101" t="s">
        <v>451</v>
      </c>
      <c r="B9" s="101" t="s">
        <v>135</v>
      </c>
      <c r="C9" s="101" t="s">
        <v>137</v>
      </c>
      <c r="D9" s="115">
        <v>2830</v>
      </c>
      <c r="E9" s="151" t="s">
        <v>319</v>
      </c>
      <c r="F9" s="102">
        <v>1523688</v>
      </c>
      <c r="G9" s="102">
        <v>1338650</v>
      </c>
      <c r="H9" s="103"/>
    </row>
    <row r="10" spans="1:8" ht="51.75" customHeight="1">
      <c r="A10" s="101" t="s">
        <v>452</v>
      </c>
      <c r="B10" s="101" t="s">
        <v>135</v>
      </c>
      <c r="C10" s="101" t="s">
        <v>185</v>
      </c>
      <c r="D10" s="115">
        <v>2830</v>
      </c>
      <c r="E10" s="151" t="s">
        <v>319</v>
      </c>
      <c r="F10" s="102">
        <v>6522</v>
      </c>
      <c r="G10" s="102">
        <v>3022</v>
      </c>
      <c r="H10" s="103"/>
    </row>
    <row r="11" spans="1:8" ht="44.25" customHeight="1">
      <c r="A11" s="101" t="s">
        <v>453</v>
      </c>
      <c r="B11" s="101" t="s">
        <v>33</v>
      </c>
      <c r="C11" s="101" t="s">
        <v>229</v>
      </c>
      <c r="D11" s="115">
        <v>2580</v>
      </c>
      <c r="E11" s="151" t="s">
        <v>327</v>
      </c>
      <c r="F11" s="102">
        <v>49320</v>
      </c>
      <c r="G11" s="102">
        <v>49320</v>
      </c>
      <c r="H11" s="103"/>
    </row>
    <row r="12" spans="1:8" ht="77.25" customHeight="1">
      <c r="A12" s="101" t="s">
        <v>454</v>
      </c>
      <c r="B12" s="101" t="s">
        <v>49</v>
      </c>
      <c r="C12" s="101" t="s">
        <v>72</v>
      </c>
      <c r="D12" s="115">
        <v>2540</v>
      </c>
      <c r="E12" s="151" t="s">
        <v>326</v>
      </c>
      <c r="F12" s="102">
        <v>853434</v>
      </c>
      <c r="G12" s="102">
        <v>839210</v>
      </c>
      <c r="H12" s="103"/>
    </row>
    <row r="13" spans="1:8" s="13" customFormat="1" ht="56.25" customHeight="1" thickBot="1">
      <c r="A13" s="101" t="s">
        <v>455</v>
      </c>
      <c r="B13" s="101" t="s">
        <v>49</v>
      </c>
      <c r="C13" s="101" t="s">
        <v>72</v>
      </c>
      <c r="D13" s="115">
        <v>2540</v>
      </c>
      <c r="E13" s="151" t="s">
        <v>249</v>
      </c>
      <c r="F13" s="102">
        <v>1867489</v>
      </c>
      <c r="G13" s="102">
        <v>1867489</v>
      </c>
      <c r="H13" s="103"/>
    </row>
    <row r="14" spans="1:8" ht="15" customHeight="1" hidden="1">
      <c r="A14" s="101" t="s">
        <v>456</v>
      </c>
      <c r="B14" s="101"/>
      <c r="C14" s="101"/>
      <c r="D14" s="115"/>
      <c r="E14" s="104"/>
      <c r="F14" s="102"/>
      <c r="G14" s="102"/>
      <c r="H14" s="103"/>
    </row>
    <row r="15" spans="1:8" s="13" customFormat="1" ht="26.25" customHeight="1" hidden="1">
      <c r="A15" s="101" t="s">
        <v>457</v>
      </c>
      <c r="B15" s="101"/>
      <c r="C15" s="101"/>
      <c r="D15" s="115"/>
      <c r="E15" s="104"/>
      <c r="F15" s="102"/>
      <c r="G15" s="102"/>
      <c r="H15" s="103"/>
    </row>
    <row r="16" spans="1:8" ht="15" hidden="1">
      <c r="A16" s="88" t="s">
        <v>458</v>
      </c>
      <c r="B16" s="88"/>
      <c r="C16" s="88"/>
      <c r="D16" s="354"/>
      <c r="E16" s="92"/>
      <c r="F16" s="89"/>
      <c r="G16" s="89"/>
      <c r="H16" s="90"/>
    </row>
    <row r="17" spans="1:8" ht="23.25" customHeight="1" thickBot="1">
      <c r="A17" s="355"/>
      <c r="B17" s="451" t="s">
        <v>39</v>
      </c>
      <c r="C17" s="452"/>
      <c r="D17" s="452"/>
      <c r="E17" s="452"/>
      <c r="F17" s="36">
        <f>SUM(F5:F16)</f>
        <v>7008708</v>
      </c>
      <c r="G17" s="36">
        <f>SUM(G5:G16)</f>
        <v>6621652</v>
      </c>
      <c r="H17" s="37">
        <f>G17/F17%</f>
        <v>94.47749856321593</v>
      </c>
    </row>
    <row r="18" spans="1:2" ht="15">
      <c r="A18" s="353"/>
      <c r="B18" s="57"/>
    </row>
    <row r="19" spans="1:2" ht="15">
      <c r="A19" s="353"/>
      <c r="B19" s="57"/>
    </row>
    <row r="20" spans="1:2" ht="15">
      <c r="A20" s="353"/>
      <c r="B20" s="57"/>
    </row>
    <row r="21" spans="1:2" ht="15">
      <c r="A21" s="353"/>
      <c r="B21" s="57"/>
    </row>
    <row r="22" spans="1:2" ht="15">
      <c r="A22" s="353"/>
      <c r="B22" s="57"/>
    </row>
    <row r="23" spans="1:2" ht="15">
      <c r="A23" s="353"/>
      <c r="B23" s="57"/>
    </row>
    <row r="24" spans="1:2" ht="15">
      <c r="A24" s="353"/>
      <c r="B24" s="57"/>
    </row>
    <row r="25" spans="1:2" ht="15">
      <c r="A25" s="353"/>
      <c r="B25" s="57"/>
    </row>
    <row r="26" spans="1:2" ht="15">
      <c r="A26" s="353"/>
      <c r="B26" s="57"/>
    </row>
    <row r="27" spans="1:2" ht="15">
      <c r="A27" s="353"/>
      <c r="B27" s="57"/>
    </row>
    <row r="28" spans="1:2" ht="15">
      <c r="A28" s="57"/>
      <c r="B28" s="57"/>
    </row>
  </sheetData>
  <mergeCells count="3">
    <mergeCell ref="B17:E17"/>
    <mergeCell ref="G1:H1"/>
    <mergeCell ref="B2:H2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19"/>
  <sheetViews>
    <sheetView workbookViewId="0" topLeftCell="A1">
      <selection activeCell="H2" sqref="H2"/>
    </sheetView>
  </sheetViews>
  <sheetFormatPr defaultColWidth="9.00390625" defaultRowHeight="12.75"/>
  <cols>
    <col min="1" max="1" width="6.125" style="0" customWidth="1"/>
    <col min="3" max="3" width="6.75390625" style="0" customWidth="1"/>
    <col min="4" max="4" width="28.00390625" style="0" customWidth="1"/>
    <col min="5" max="5" width="12.75390625" style="0" customWidth="1"/>
    <col min="6" max="6" width="15.75390625" style="0" customWidth="1"/>
    <col min="7" max="7" width="11.25390625" style="0" customWidth="1"/>
  </cols>
  <sheetData>
    <row r="1" spans="1:7" ht="15">
      <c r="A1" s="1"/>
      <c r="B1" s="1"/>
      <c r="C1" s="1"/>
      <c r="D1" s="1"/>
      <c r="E1" s="1"/>
      <c r="F1" s="397" t="s">
        <v>54</v>
      </c>
      <c r="G1" s="398"/>
    </row>
    <row r="2" spans="1:7" ht="94.5" customHeight="1" thickBot="1">
      <c r="A2" s="396" t="s">
        <v>514</v>
      </c>
      <c r="B2" s="396"/>
      <c r="C2" s="396"/>
      <c r="D2" s="396"/>
      <c r="E2" s="396"/>
      <c r="F2" s="396"/>
      <c r="G2" s="396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51">
      <c r="A4" s="382" t="s">
        <v>469</v>
      </c>
      <c r="B4" s="382"/>
      <c r="C4" s="383"/>
      <c r="D4" s="377" t="s">
        <v>474</v>
      </c>
      <c r="E4" s="68">
        <v>27303</v>
      </c>
      <c r="F4" s="135">
        <v>27235</v>
      </c>
      <c r="G4" s="114">
        <f>F4/E4%</f>
        <v>99.7509431198037</v>
      </c>
    </row>
    <row r="5" spans="1:7" ht="63" customHeight="1">
      <c r="A5" s="380"/>
      <c r="B5" s="381" t="s">
        <v>470</v>
      </c>
      <c r="C5" s="380">
        <v>2110</v>
      </c>
      <c r="D5" s="376" t="s">
        <v>471</v>
      </c>
      <c r="E5" s="7">
        <v>27303</v>
      </c>
      <c r="F5" s="7">
        <v>27235</v>
      </c>
      <c r="G5" s="6"/>
    </row>
    <row r="6" spans="1:7" ht="12.75">
      <c r="A6" s="401" t="s">
        <v>39</v>
      </c>
      <c r="B6" s="402"/>
      <c r="C6" s="403"/>
      <c r="D6" s="378"/>
      <c r="E6" s="379">
        <f>E4</f>
        <v>27303</v>
      </c>
      <c r="F6" s="379">
        <f>F4</f>
        <v>27235</v>
      </c>
      <c r="G6" s="378"/>
    </row>
    <row r="19" ht="12.75">
      <c r="D19" s="375"/>
    </row>
  </sheetData>
  <mergeCells count="3">
    <mergeCell ref="F1:G1"/>
    <mergeCell ref="A2:G2"/>
    <mergeCell ref="A6:C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48"/>
  <sheetViews>
    <sheetView zoomScale="75" zoomScaleNormal="75" workbookViewId="0" topLeftCell="A24">
      <selection activeCell="M18" sqref="M18"/>
    </sheetView>
  </sheetViews>
  <sheetFormatPr defaultColWidth="9.00390625" defaultRowHeight="12.75"/>
  <cols>
    <col min="1" max="1" width="7.875" style="209" customWidth="1"/>
    <col min="2" max="2" width="9.125" style="209" customWidth="1"/>
    <col min="3" max="3" width="12.75390625" style="362" customWidth="1"/>
    <col min="4" max="4" width="31.875" style="209" customWidth="1"/>
    <col min="5" max="5" width="20.375" style="209" customWidth="1"/>
    <col min="6" max="6" width="21.125" style="209" customWidth="1"/>
    <col min="7" max="7" width="12.875" style="209" customWidth="1"/>
    <col min="8" max="16384" width="9.125" style="209" customWidth="1"/>
  </cols>
  <sheetData>
    <row r="1" spans="1:7" ht="29.25" customHeight="1">
      <c r="A1" s="208"/>
      <c r="E1" s="210"/>
      <c r="F1" s="453" t="s">
        <v>472</v>
      </c>
      <c r="G1" s="453"/>
    </row>
    <row r="2" spans="1:7" ht="46.5" customHeight="1" thickBot="1">
      <c r="A2" s="454" t="s">
        <v>506</v>
      </c>
      <c r="B2" s="454"/>
      <c r="C2" s="454"/>
      <c r="D2" s="454"/>
      <c r="E2" s="454"/>
      <c r="F2" s="454"/>
      <c r="G2" s="454"/>
    </row>
    <row r="3" spans="1:7" ht="16.5" thickBot="1">
      <c r="A3" s="358" t="s">
        <v>1</v>
      </c>
      <c r="B3" s="234" t="s">
        <v>2</v>
      </c>
      <c r="C3" s="363" t="s">
        <v>3</v>
      </c>
      <c r="D3" s="234" t="s">
        <v>4</v>
      </c>
      <c r="E3" s="359" t="s">
        <v>5</v>
      </c>
      <c r="F3" s="360" t="s">
        <v>6</v>
      </c>
      <c r="G3" s="356" t="s">
        <v>7</v>
      </c>
    </row>
    <row r="4" spans="1:7" s="210" customFormat="1" ht="27.75" customHeight="1">
      <c r="A4" s="152" t="s">
        <v>8</v>
      </c>
      <c r="B4" s="153"/>
      <c r="C4" s="364"/>
      <c r="D4" s="361" t="s">
        <v>10</v>
      </c>
      <c r="E4" s="357">
        <f>E5</f>
        <v>14000</v>
      </c>
      <c r="F4" s="357">
        <f>F5</f>
        <v>10860</v>
      </c>
      <c r="G4" s="156">
        <f>F4/E4%</f>
        <v>77.57142857142857</v>
      </c>
    </row>
    <row r="5" spans="1:7" ht="50.25" customHeight="1">
      <c r="A5" s="211"/>
      <c r="B5" s="212" t="s">
        <v>9</v>
      </c>
      <c r="C5" s="365"/>
      <c r="D5" s="213" t="s">
        <v>165</v>
      </c>
      <c r="E5" s="214">
        <v>14000</v>
      </c>
      <c r="F5" s="214">
        <v>10860</v>
      </c>
      <c r="G5" s="156"/>
    </row>
    <row r="6" spans="1:7" ht="17.25" customHeight="1">
      <c r="A6" s="158"/>
      <c r="B6" s="158"/>
      <c r="C6" s="366">
        <v>4300</v>
      </c>
      <c r="D6" s="159" t="s">
        <v>262</v>
      </c>
      <c r="E6" s="160">
        <v>14000</v>
      </c>
      <c r="F6" s="160">
        <v>10860</v>
      </c>
      <c r="G6" s="215"/>
    </row>
    <row r="7" spans="1:7" ht="15" hidden="1">
      <c r="A7" s="216"/>
      <c r="B7" s="216"/>
      <c r="C7" s="367"/>
      <c r="D7" s="159"/>
      <c r="E7" s="160"/>
      <c r="F7" s="160"/>
      <c r="G7" s="215"/>
    </row>
    <row r="8" spans="1:7" ht="33" customHeight="1">
      <c r="A8" s="167" t="s">
        <v>11</v>
      </c>
      <c r="B8" s="167"/>
      <c r="C8" s="368"/>
      <c r="D8" s="171" t="s">
        <v>13</v>
      </c>
      <c r="E8" s="170">
        <f>E9</f>
        <v>150000</v>
      </c>
      <c r="F8" s="170">
        <f>F9</f>
        <v>148026</v>
      </c>
      <c r="G8" s="156">
        <f>F8/E8%</f>
        <v>98.684</v>
      </c>
    </row>
    <row r="9" spans="1:7" ht="40.5" customHeight="1">
      <c r="A9" s="158"/>
      <c r="B9" s="158" t="s">
        <v>12</v>
      </c>
      <c r="C9" s="367"/>
      <c r="D9" s="159" t="s">
        <v>14</v>
      </c>
      <c r="E9" s="160">
        <f>E10</f>
        <v>150000</v>
      </c>
      <c r="F9" s="160">
        <f>F10</f>
        <v>148026</v>
      </c>
      <c r="G9" s="156"/>
    </row>
    <row r="10" spans="1:7" ht="29.25" customHeight="1">
      <c r="A10" s="158"/>
      <c r="B10" s="158"/>
      <c r="C10" s="366" t="s">
        <v>459</v>
      </c>
      <c r="D10" s="159" t="s">
        <v>262</v>
      </c>
      <c r="E10" s="160">
        <v>150000</v>
      </c>
      <c r="F10" s="160">
        <v>148026</v>
      </c>
      <c r="G10" s="215"/>
    </row>
    <row r="11" spans="1:7" ht="32.25" customHeight="1">
      <c r="A11" s="167" t="s">
        <v>15</v>
      </c>
      <c r="B11" s="167"/>
      <c r="C11" s="368"/>
      <c r="D11" s="171" t="s">
        <v>16</v>
      </c>
      <c r="E11" s="170">
        <f>E12+E17+E19+E21</f>
        <v>657334</v>
      </c>
      <c r="F11" s="170">
        <f>F12+F17+F19+F21</f>
        <v>657334</v>
      </c>
      <c r="G11" s="156">
        <f>F11/E11%</f>
        <v>100</v>
      </c>
    </row>
    <row r="12" spans="1:7" ht="42.75" customHeight="1">
      <c r="A12" s="167"/>
      <c r="B12" s="158" t="s">
        <v>166</v>
      </c>
      <c r="C12" s="367"/>
      <c r="D12" s="159" t="s">
        <v>306</v>
      </c>
      <c r="E12" s="160">
        <f>E13+E14+E16</f>
        <v>210000</v>
      </c>
      <c r="F12" s="160">
        <f>F13+F14+F16</f>
        <v>210000</v>
      </c>
      <c r="G12" s="156"/>
    </row>
    <row r="13" spans="1:7" ht="46.5" customHeight="1" hidden="1">
      <c r="A13" s="167"/>
      <c r="B13" s="158"/>
      <c r="C13" s="367"/>
      <c r="D13" s="159"/>
      <c r="E13" s="160"/>
      <c r="F13" s="160"/>
      <c r="G13" s="156"/>
    </row>
    <row r="14" spans="1:7" ht="30.75" customHeight="1">
      <c r="A14" s="158"/>
      <c r="B14" s="158"/>
      <c r="C14" s="367">
        <v>4010</v>
      </c>
      <c r="D14" s="159" t="s">
        <v>258</v>
      </c>
      <c r="E14" s="160">
        <v>178600</v>
      </c>
      <c r="F14" s="160">
        <v>178600</v>
      </c>
      <c r="G14" s="215"/>
    </row>
    <row r="15" spans="1:7" ht="15" hidden="1">
      <c r="A15" s="158"/>
      <c r="B15" s="158"/>
      <c r="C15" s="367"/>
      <c r="D15" s="159"/>
      <c r="E15" s="160"/>
      <c r="F15" s="160"/>
      <c r="G15" s="215"/>
    </row>
    <row r="16" spans="1:7" ht="29.25" customHeight="1">
      <c r="A16" s="158"/>
      <c r="B16" s="158"/>
      <c r="C16" s="366" t="s">
        <v>358</v>
      </c>
      <c r="D16" s="159" t="s">
        <v>261</v>
      </c>
      <c r="E16" s="160">
        <v>31400</v>
      </c>
      <c r="F16" s="160">
        <v>31400</v>
      </c>
      <c r="G16" s="215"/>
    </row>
    <row r="17" spans="1:7" ht="48.75" customHeight="1">
      <c r="A17" s="158"/>
      <c r="B17" s="158" t="s">
        <v>17</v>
      </c>
      <c r="C17" s="367"/>
      <c r="D17" s="159" t="s">
        <v>307</v>
      </c>
      <c r="E17" s="160">
        <f>E18</f>
        <v>65000</v>
      </c>
      <c r="F17" s="160">
        <f>F18</f>
        <v>65000</v>
      </c>
      <c r="G17" s="215"/>
    </row>
    <row r="18" spans="1:7" ht="23.25" customHeight="1">
      <c r="A18" s="158"/>
      <c r="B18" s="158"/>
      <c r="C18" s="366">
        <v>4300</v>
      </c>
      <c r="D18" s="159" t="s">
        <v>262</v>
      </c>
      <c r="E18" s="160">
        <v>65000</v>
      </c>
      <c r="F18" s="160">
        <v>65000</v>
      </c>
      <c r="G18" s="215"/>
    </row>
    <row r="19" spans="1:7" ht="31.5" customHeight="1" hidden="1">
      <c r="A19" s="158"/>
      <c r="B19" s="158" t="s">
        <v>19</v>
      </c>
      <c r="C19" s="366"/>
      <c r="D19" s="159" t="s">
        <v>20</v>
      </c>
      <c r="E19" s="160"/>
      <c r="F19" s="160"/>
      <c r="G19" s="215"/>
    </row>
    <row r="20" spans="1:7" ht="18.75" customHeight="1" hidden="1">
      <c r="A20" s="158"/>
      <c r="B20" s="158"/>
      <c r="C20" s="367">
        <v>4300</v>
      </c>
      <c r="D20" s="159" t="s">
        <v>262</v>
      </c>
      <c r="E20" s="160"/>
      <c r="F20" s="160"/>
      <c r="G20" s="215"/>
    </row>
    <row r="21" spans="1:7" ht="24" customHeight="1">
      <c r="A21" s="167"/>
      <c r="B21" s="158" t="s">
        <v>21</v>
      </c>
      <c r="C21" s="367"/>
      <c r="D21" s="159" t="s">
        <v>22</v>
      </c>
      <c r="E21" s="160">
        <f>E22+E23+E24+E25</f>
        <v>382334</v>
      </c>
      <c r="F21" s="160">
        <f>F22+F23+F24+F25</f>
        <v>382334</v>
      </c>
      <c r="G21" s="215"/>
    </row>
    <row r="22" spans="1:7" ht="24" customHeight="1">
      <c r="A22" s="178"/>
      <c r="B22" s="175"/>
      <c r="C22" s="366" t="s">
        <v>367</v>
      </c>
      <c r="D22" s="159" t="s">
        <v>270</v>
      </c>
      <c r="E22" s="181">
        <v>296725</v>
      </c>
      <c r="F22" s="181">
        <v>296725</v>
      </c>
      <c r="G22" s="215"/>
    </row>
    <row r="23" spans="1:7" ht="41.25" customHeight="1">
      <c r="A23" s="178"/>
      <c r="B23" s="175"/>
      <c r="C23" s="367">
        <v>4040</v>
      </c>
      <c r="D23" s="159" t="s">
        <v>259</v>
      </c>
      <c r="E23" s="181">
        <v>26383</v>
      </c>
      <c r="F23" s="181">
        <v>26383</v>
      </c>
      <c r="G23" s="215"/>
    </row>
    <row r="24" spans="1:7" ht="26.25" customHeight="1">
      <c r="A24" s="175"/>
      <c r="B24" s="175"/>
      <c r="C24" s="366" t="s">
        <v>358</v>
      </c>
      <c r="D24" s="159" t="s">
        <v>261</v>
      </c>
      <c r="E24" s="181">
        <v>54723</v>
      </c>
      <c r="F24" s="181">
        <v>54723</v>
      </c>
      <c r="G24" s="215"/>
    </row>
    <row r="25" spans="1:7" ht="21" customHeight="1">
      <c r="A25" s="175"/>
      <c r="B25" s="175"/>
      <c r="C25" s="369">
        <v>4210</v>
      </c>
      <c r="D25" s="159" t="s">
        <v>262</v>
      </c>
      <c r="E25" s="181">
        <v>4503</v>
      </c>
      <c r="F25" s="181">
        <v>4503</v>
      </c>
      <c r="G25" s="215"/>
    </row>
    <row r="26" spans="1:7" ht="21.75" customHeight="1">
      <c r="A26" s="178" t="s">
        <v>23</v>
      </c>
      <c r="B26" s="178"/>
      <c r="C26" s="370"/>
      <c r="D26" s="180" t="s">
        <v>24</v>
      </c>
      <c r="E26" s="218">
        <f>E27+E31</f>
        <v>258744</v>
      </c>
      <c r="F26" s="218">
        <f>F27+F31</f>
        <v>257007</v>
      </c>
      <c r="G26" s="156">
        <f>F26/E26%</f>
        <v>99.32868008533531</v>
      </c>
    </row>
    <row r="27" spans="1:7" ht="24.75" customHeight="1">
      <c r="A27" s="175"/>
      <c r="B27" s="175" t="s">
        <v>25</v>
      </c>
      <c r="C27" s="369"/>
      <c r="D27" s="177" t="s">
        <v>87</v>
      </c>
      <c r="E27" s="181">
        <f>E28+E29+E30</f>
        <v>216744</v>
      </c>
      <c r="F27" s="181">
        <f>F28+F29+F30</f>
        <v>216744</v>
      </c>
      <c r="G27" s="215"/>
    </row>
    <row r="28" spans="1:7" ht="23.25" customHeight="1">
      <c r="A28" s="175"/>
      <c r="B28" s="175"/>
      <c r="C28" s="369">
        <v>4010</v>
      </c>
      <c r="D28" s="177" t="s">
        <v>270</v>
      </c>
      <c r="E28" s="181">
        <v>168582</v>
      </c>
      <c r="F28" s="181">
        <v>168582</v>
      </c>
      <c r="G28" s="215"/>
    </row>
    <row r="29" spans="1:7" ht="29.25" customHeight="1">
      <c r="A29" s="175"/>
      <c r="B29" s="158"/>
      <c r="C29" s="366">
        <v>4040</v>
      </c>
      <c r="D29" s="159" t="s">
        <v>259</v>
      </c>
      <c r="E29" s="160">
        <v>15661</v>
      </c>
      <c r="F29" s="160">
        <v>15661</v>
      </c>
      <c r="G29" s="219"/>
    </row>
    <row r="30" spans="1:7" ht="31.5" customHeight="1">
      <c r="A30" s="158"/>
      <c r="B30" s="158"/>
      <c r="C30" s="366" t="s">
        <v>358</v>
      </c>
      <c r="D30" s="159" t="s">
        <v>261</v>
      </c>
      <c r="E30" s="160">
        <v>32501</v>
      </c>
      <c r="F30" s="160">
        <v>32501</v>
      </c>
      <c r="G30" s="219"/>
    </row>
    <row r="31" spans="1:7" ht="21.75" customHeight="1">
      <c r="A31" s="158"/>
      <c r="B31" s="158" t="s">
        <v>27</v>
      </c>
      <c r="C31" s="366"/>
      <c r="D31" s="159" t="s">
        <v>28</v>
      </c>
      <c r="E31" s="160">
        <f>E32+E33+E34</f>
        <v>42000</v>
      </c>
      <c r="F31" s="160">
        <f>F32+F33+F34</f>
        <v>40263</v>
      </c>
      <c r="G31" s="219"/>
    </row>
    <row r="32" spans="1:7" ht="33.75" customHeight="1">
      <c r="A32" s="158"/>
      <c r="B32" s="158"/>
      <c r="C32" s="366" t="s">
        <v>358</v>
      </c>
      <c r="D32" s="159" t="s">
        <v>261</v>
      </c>
      <c r="E32" s="160">
        <v>3650</v>
      </c>
      <c r="F32" s="160">
        <v>3455</v>
      </c>
      <c r="G32" s="219"/>
    </row>
    <row r="33" spans="1:7" ht="24" customHeight="1">
      <c r="A33" s="158"/>
      <c r="B33" s="158"/>
      <c r="C33" s="366">
        <v>4170</v>
      </c>
      <c r="D33" s="159" t="s">
        <v>182</v>
      </c>
      <c r="E33" s="160">
        <v>27800</v>
      </c>
      <c r="F33" s="160">
        <v>26460</v>
      </c>
      <c r="G33" s="219"/>
    </row>
    <row r="34" spans="1:7" ht="33" customHeight="1">
      <c r="A34" s="158"/>
      <c r="B34" s="158"/>
      <c r="C34" s="366" t="s">
        <v>368</v>
      </c>
      <c r="D34" s="159" t="s">
        <v>262</v>
      </c>
      <c r="E34" s="160">
        <v>10550</v>
      </c>
      <c r="F34" s="160">
        <v>10348</v>
      </c>
      <c r="G34" s="219"/>
    </row>
    <row r="35" spans="1:7" ht="23.25" customHeight="1">
      <c r="A35" s="167" t="s">
        <v>129</v>
      </c>
      <c r="B35" s="167"/>
      <c r="C35" s="368"/>
      <c r="D35" s="171" t="s">
        <v>130</v>
      </c>
      <c r="E35" s="170">
        <f>E36</f>
        <v>1600</v>
      </c>
      <c r="F35" s="170">
        <f>F36</f>
        <v>1600</v>
      </c>
      <c r="G35" s="220">
        <f>F35/E35%</f>
        <v>100</v>
      </c>
    </row>
    <row r="36" spans="1:7" ht="27" customHeight="1">
      <c r="A36" s="158"/>
      <c r="B36" s="158" t="s">
        <v>131</v>
      </c>
      <c r="C36" s="366"/>
      <c r="D36" s="159" t="s">
        <v>132</v>
      </c>
      <c r="E36" s="160">
        <f>E37</f>
        <v>1600</v>
      </c>
      <c r="F36" s="160">
        <f>F37</f>
        <v>1600</v>
      </c>
      <c r="G36" s="219"/>
    </row>
    <row r="37" spans="1:7" ht="16.5" customHeight="1">
      <c r="A37" s="175"/>
      <c r="B37" s="175"/>
      <c r="C37" s="369">
        <v>4210</v>
      </c>
      <c r="D37" s="177" t="s">
        <v>262</v>
      </c>
      <c r="E37" s="181">
        <v>1600</v>
      </c>
      <c r="F37" s="181">
        <v>1600</v>
      </c>
      <c r="G37" s="215"/>
    </row>
    <row r="38" spans="1:7" ht="36.75" customHeight="1">
      <c r="A38" s="167" t="s">
        <v>133</v>
      </c>
      <c r="B38" s="167"/>
      <c r="C38" s="368"/>
      <c r="D38" s="171" t="s">
        <v>134</v>
      </c>
      <c r="E38" s="170">
        <f>E39</f>
        <v>3000</v>
      </c>
      <c r="F38" s="170">
        <f>F39</f>
        <v>3000</v>
      </c>
      <c r="G38" s="220">
        <f>F38/E38%</f>
        <v>100</v>
      </c>
    </row>
    <row r="39" spans="1:7" ht="18.75" customHeight="1">
      <c r="A39" s="158"/>
      <c r="B39" s="158" t="s">
        <v>288</v>
      </c>
      <c r="C39" s="366"/>
      <c r="D39" s="159" t="s">
        <v>289</v>
      </c>
      <c r="E39" s="160">
        <f>E40</f>
        <v>3000</v>
      </c>
      <c r="F39" s="160">
        <f>F40</f>
        <v>3000</v>
      </c>
      <c r="G39" s="219"/>
    </row>
    <row r="40" spans="1:7" ht="21" customHeight="1">
      <c r="A40" s="158"/>
      <c r="B40" s="158"/>
      <c r="C40" s="366">
        <v>4210</v>
      </c>
      <c r="D40" s="159" t="s">
        <v>262</v>
      </c>
      <c r="E40" s="160">
        <v>3000</v>
      </c>
      <c r="F40" s="160">
        <v>3000</v>
      </c>
      <c r="G40" s="219"/>
    </row>
    <row r="41" spans="1:7" ht="27.75" customHeight="1">
      <c r="A41" s="167" t="s">
        <v>29</v>
      </c>
      <c r="B41" s="167"/>
      <c r="C41" s="368"/>
      <c r="D41" s="171" t="s">
        <v>30</v>
      </c>
      <c r="E41" s="170">
        <f>E42</f>
        <v>10970047</v>
      </c>
      <c r="F41" s="170">
        <f>F42</f>
        <v>10964387</v>
      </c>
      <c r="G41" s="220">
        <f>F41/E41%</f>
        <v>99.94840496125495</v>
      </c>
    </row>
    <row r="42" spans="1:7" ht="63" customHeight="1">
      <c r="A42" s="175"/>
      <c r="B42" s="175" t="s">
        <v>31</v>
      </c>
      <c r="C42" s="369"/>
      <c r="D42" s="177" t="s">
        <v>308</v>
      </c>
      <c r="E42" s="181">
        <f>E43+E44</f>
        <v>10970047</v>
      </c>
      <c r="F42" s="181">
        <f>F43+F44</f>
        <v>10964387</v>
      </c>
      <c r="G42" s="215"/>
    </row>
    <row r="43" spans="1:7" ht="99.75" customHeight="1">
      <c r="A43" s="175"/>
      <c r="B43" s="175"/>
      <c r="C43" s="369">
        <v>2320</v>
      </c>
      <c r="D43" s="177" t="s">
        <v>267</v>
      </c>
      <c r="E43" s="181">
        <v>10897972</v>
      </c>
      <c r="F43" s="181">
        <v>10897972</v>
      </c>
      <c r="G43" s="215"/>
    </row>
    <row r="44" spans="1:7" ht="24" customHeight="1">
      <c r="A44" s="175"/>
      <c r="B44" s="175"/>
      <c r="C44" s="369">
        <v>4130</v>
      </c>
      <c r="D44" s="177" t="s">
        <v>262</v>
      </c>
      <c r="E44" s="181">
        <v>72075</v>
      </c>
      <c r="F44" s="181">
        <v>66415</v>
      </c>
      <c r="G44" s="215"/>
    </row>
    <row r="45" spans="1:7" ht="33" customHeight="1">
      <c r="A45" s="178" t="s">
        <v>135</v>
      </c>
      <c r="B45" s="178"/>
      <c r="C45" s="371"/>
      <c r="D45" s="180" t="s">
        <v>136</v>
      </c>
      <c r="E45" s="218">
        <f>E46</f>
        <v>13176</v>
      </c>
      <c r="F45" s="218">
        <f>F46</f>
        <v>13176</v>
      </c>
      <c r="G45" s="156"/>
    </row>
    <row r="46" spans="1:7" ht="29.25" customHeight="1">
      <c r="A46" s="158"/>
      <c r="B46" s="158" t="s">
        <v>149</v>
      </c>
      <c r="C46" s="367"/>
      <c r="D46" s="159" t="s">
        <v>460</v>
      </c>
      <c r="E46" s="160">
        <f>E47</f>
        <v>13176</v>
      </c>
      <c r="F46" s="160">
        <f>F47</f>
        <v>13176</v>
      </c>
      <c r="G46" s="219"/>
    </row>
    <row r="47" spans="1:7" ht="23.25" customHeight="1" thickBot="1">
      <c r="A47" s="221"/>
      <c r="B47" s="221"/>
      <c r="C47" s="372">
        <v>3110</v>
      </c>
      <c r="D47" s="222" t="s">
        <v>262</v>
      </c>
      <c r="E47" s="223">
        <v>13176</v>
      </c>
      <c r="F47" s="223">
        <v>13176</v>
      </c>
      <c r="G47" s="224"/>
    </row>
    <row r="48" spans="1:8" ht="16.5" thickBot="1">
      <c r="A48" s="416" t="s">
        <v>39</v>
      </c>
      <c r="B48" s="455"/>
      <c r="C48" s="455"/>
      <c r="D48" s="456"/>
      <c r="E48" s="252">
        <f>E4+E8+E11+E26+E35+E38+E41+E45</f>
        <v>12067901</v>
      </c>
      <c r="F48" s="259">
        <f>F4+F8+F11+F26+F35+F38+F41+F45</f>
        <v>12055390</v>
      </c>
      <c r="G48" s="260">
        <f>F48/E48%</f>
        <v>99.89632828442991</v>
      </c>
      <c r="H48" s="258"/>
    </row>
  </sheetData>
  <mergeCells count="3">
    <mergeCell ref="F1:G1"/>
    <mergeCell ref="A2:G2"/>
    <mergeCell ref="A48:D48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9" r:id="rId1"/>
  <headerFooter alignWithMargins="0"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I296"/>
  <sheetViews>
    <sheetView tabSelected="1" workbookViewId="0" topLeftCell="A170">
      <selection activeCell="G91" sqref="G91"/>
    </sheetView>
  </sheetViews>
  <sheetFormatPr defaultColWidth="9.00390625" defaultRowHeight="12.75"/>
  <cols>
    <col min="1" max="1" width="6.375" style="280" customWidth="1"/>
    <col min="2" max="2" width="10.125" style="255" customWidth="1"/>
    <col min="3" max="3" width="4.125" style="255" hidden="1" customWidth="1"/>
    <col min="4" max="4" width="12.00390625" style="290" customWidth="1"/>
    <col min="5" max="5" width="30.25390625" style="255" customWidth="1"/>
    <col min="6" max="6" width="21.625" style="255" customWidth="1"/>
    <col min="7" max="7" width="18.875" style="254" customWidth="1"/>
    <col min="8" max="8" width="12.625" style="255" customWidth="1"/>
    <col min="9" max="16384" width="9.125" style="255" customWidth="1"/>
  </cols>
  <sheetData>
    <row r="1" spans="1:8" s="279" customFormat="1" ht="39" customHeight="1">
      <c r="A1" s="258"/>
      <c r="B1" s="258"/>
      <c r="C1" s="258"/>
      <c r="D1" s="295"/>
      <c r="E1" s="258"/>
      <c r="F1" s="457" t="s">
        <v>473</v>
      </c>
      <c r="G1" s="458"/>
      <c r="H1" s="258"/>
    </row>
    <row r="2" spans="1:8" ht="74.25" customHeight="1" thickBot="1">
      <c r="A2" s="296"/>
      <c r="B2" s="454" t="s">
        <v>511</v>
      </c>
      <c r="C2" s="454"/>
      <c r="D2" s="454"/>
      <c r="E2" s="454"/>
      <c r="F2" s="454"/>
      <c r="G2" s="454"/>
      <c r="H2" s="454"/>
    </row>
    <row r="3" spans="1:8" ht="16.5" thickBot="1">
      <c r="A3" s="299" t="s">
        <v>1</v>
      </c>
      <c r="B3" s="298" t="s">
        <v>2</v>
      </c>
      <c r="C3" s="297"/>
      <c r="D3" s="281" t="s">
        <v>3</v>
      </c>
      <c r="E3" s="234" t="s">
        <v>4</v>
      </c>
      <c r="F3" s="234" t="s">
        <v>5</v>
      </c>
      <c r="G3" s="234" t="s">
        <v>6</v>
      </c>
      <c r="H3" s="235" t="s">
        <v>7</v>
      </c>
    </row>
    <row r="4" spans="1:8" ht="15.75">
      <c r="A4" s="211" t="s">
        <v>8</v>
      </c>
      <c r="B4" s="211"/>
      <c r="C4" s="211"/>
      <c r="D4" s="282"/>
      <c r="E4" s="236" t="s">
        <v>10</v>
      </c>
      <c r="F4" s="237">
        <f>F5</f>
        <v>14000</v>
      </c>
      <c r="G4" s="237">
        <f>G5</f>
        <v>10860</v>
      </c>
      <c r="H4" s="238">
        <f>G4/F4%</f>
        <v>77.57142857142857</v>
      </c>
    </row>
    <row r="5" spans="1:8" ht="51.75" customHeight="1">
      <c r="A5" s="157"/>
      <c r="B5" s="158" t="s">
        <v>9</v>
      </c>
      <c r="C5" s="158"/>
      <c r="D5" s="283"/>
      <c r="E5" s="159" t="s">
        <v>165</v>
      </c>
      <c r="F5" s="160">
        <v>14000</v>
      </c>
      <c r="G5" s="160">
        <v>10860</v>
      </c>
      <c r="H5" s="156"/>
    </row>
    <row r="6" spans="1:8" s="256" customFormat="1" ht="15.75">
      <c r="A6" s="157"/>
      <c r="B6" s="158"/>
      <c r="C6" s="158"/>
      <c r="D6" s="283">
        <v>4300</v>
      </c>
      <c r="E6" s="159" t="s">
        <v>268</v>
      </c>
      <c r="F6" s="160">
        <v>14000</v>
      </c>
      <c r="G6" s="160">
        <v>10860</v>
      </c>
      <c r="H6" s="238"/>
    </row>
    <row r="7" spans="1:8" s="256" customFormat="1" ht="15.75">
      <c r="A7" s="167" t="s">
        <v>40</v>
      </c>
      <c r="B7" s="167"/>
      <c r="C7" s="167"/>
      <c r="D7" s="284"/>
      <c r="E7" s="171" t="s">
        <v>76</v>
      </c>
      <c r="F7" s="170">
        <f>F8+F10</f>
        <v>73000</v>
      </c>
      <c r="G7" s="170">
        <f>G8+G10</f>
        <v>64502</v>
      </c>
      <c r="H7" s="238">
        <f>G7/F7%</f>
        <v>88.35890410958905</v>
      </c>
    </row>
    <row r="8" spans="1:8" ht="15.75">
      <c r="A8" s="158"/>
      <c r="B8" s="158" t="s">
        <v>145</v>
      </c>
      <c r="C8" s="158"/>
      <c r="D8" s="283"/>
      <c r="E8" s="159" t="s">
        <v>146</v>
      </c>
      <c r="F8" s="160">
        <f>F9</f>
        <v>45000</v>
      </c>
      <c r="G8" s="160">
        <f>G9</f>
        <v>43191</v>
      </c>
      <c r="H8" s="238"/>
    </row>
    <row r="9" spans="1:8" s="256" customFormat="1" ht="30">
      <c r="A9" s="158"/>
      <c r="B9" s="158"/>
      <c r="C9" s="158"/>
      <c r="D9" s="283">
        <v>3030</v>
      </c>
      <c r="E9" s="159" t="s">
        <v>395</v>
      </c>
      <c r="F9" s="160">
        <v>45000</v>
      </c>
      <c r="G9" s="160">
        <v>43191</v>
      </c>
      <c r="H9" s="238"/>
    </row>
    <row r="10" spans="1:8" ht="30">
      <c r="A10" s="157"/>
      <c r="B10" s="158" t="s">
        <v>41</v>
      </c>
      <c r="C10" s="158"/>
      <c r="D10" s="283"/>
      <c r="E10" s="159" t="s">
        <v>42</v>
      </c>
      <c r="F10" s="160">
        <f>F11</f>
        <v>28000</v>
      </c>
      <c r="G10" s="160">
        <f>G11</f>
        <v>21311</v>
      </c>
      <c r="H10" s="238"/>
    </row>
    <row r="11" spans="1:8" ht="21" customHeight="1">
      <c r="A11" s="157"/>
      <c r="B11" s="158"/>
      <c r="C11" s="158"/>
      <c r="D11" s="283">
        <v>4300</v>
      </c>
      <c r="E11" s="159" t="s">
        <v>268</v>
      </c>
      <c r="F11" s="160">
        <v>28000</v>
      </c>
      <c r="G11" s="160">
        <v>21311</v>
      </c>
      <c r="H11" s="238"/>
    </row>
    <row r="12" spans="1:8" ht="21.75" customHeight="1">
      <c r="A12" s="167" t="s">
        <v>63</v>
      </c>
      <c r="B12" s="167"/>
      <c r="C12" s="167"/>
      <c r="D12" s="285"/>
      <c r="E12" s="171" t="s">
        <v>77</v>
      </c>
      <c r="F12" s="170">
        <f>F13</f>
        <v>19932918</v>
      </c>
      <c r="G12" s="170">
        <f>G13</f>
        <v>11997039</v>
      </c>
      <c r="H12" s="156">
        <f>G12/F12%</f>
        <v>60.18706844627565</v>
      </c>
    </row>
    <row r="13" spans="1:8" s="256" customFormat="1" ht="21" customHeight="1">
      <c r="A13" s="158"/>
      <c r="B13" s="158" t="s">
        <v>64</v>
      </c>
      <c r="C13" s="158"/>
      <c r="D13" s="286"/>
      <c r="E13" s="159" t="s">
        <v>78</v>
      </c>
      <c r="F13" s="160">
        <f>F14+F15+F16+F17+F18+F19+F20+F21+F22</f>
        <v>19932918</v>
      </c>
      <c r="G13" s="160">
        <f>G14+G15+G16+G17+G18+G19+G20+G21+G22</f>
        <v>11997039</v>
      </c>
      <c r="H13" s="238"/>
    </row>
    <row r="14" spans="1:8" s="256" customFormat="1" ht="86.25" customHeight="1">
      <c r="A14" s="158"/>
      <c r="B14" s="158"/>
      <c r="C14" s="158"/>
      <c r="D14" s="286" t="s">
        <v>198</v>
      </c>
      <c r="E14" s="316" t="s">
        <v>365</v>
      </c>
      <c r="F14" s="160">
        <v>211858</v>
      </c>
      <c r="G14" s="160">
        <v>211858</v>
      </c>
      <c r="H14" s="238"/>
    </row>
    <row r="15" spans="1:8" s="256" customFormat="1" ht="31.5" customHeight="1">
      <c r="A15" s="158"/>
      <c r="B15" s="158"/>
      <c r="C15" s="158"/>
      <c r="D15" s="286" t="s">
        <v>396</v>
      </c>
      <c r="E15" s="316" t="s">
        <v>397</v>
      </c>
      <c r="F15" s="160">
        <v>57500</v>
      </c>
      <c r="G15" s="160">
        <v>46260</v>
      </c>
      <c r="H15" s="238"/>
    </row>
    <row r="16" spans="1:8" ht="30">
      <c r="A16" s="158"/>
      <c r="B16" s="158"/>
      <c r="C16" s="158"/>
      <c r="D16" s="286" t="s">
        <v>269</v>
      </c>
      <c r="E16" s="159" t="s">
        <v>258</v>
      </c>
      <c r="F16" s="160">
        <v>1344179</v>
      </c>
      <c r="G16" s="257">
        <v>1337154</v>
      </c>
      <c r="H16" s="238"/>
    </row>
    <row r="17" spans="1:8" s="256" customFormat="1" ht="30">
      <c r="A17" s="158"/>
      <c r="B17" s="158"/>
      <c r="C17" s="158"/>
      <c r="D17" s="286" t="s">
        <v>271</v>
      </c>
      <c r="E17" s="159" t="s">
        <v>272</v>
      </c>
      <c r="F17" s="160">
        <v>87324</v>
      </c>
      <c r="G17" s="160">
        <v>82279</v>
      </c>
      <c r="H17" s="238"/>
    </row>
    <row r="18" spans="1:8" ht="15.75">
      <c r="A18" s="158"/>
      <c r="B18" s="158"/>
      <c r="C18" s="158"/>
      <c r="D18" s="287" t="s">
        <v>273</v>
      </c>
      <c r="E18" s="159" t="s">
        <v>261</v>
      </c>
      <c r="F18" s="160">
        <v>248828</v>
      </c>
      <c r="G18" s="160">
        <v>241084</v>
      </c>
      <c r="H18" s="238"/>
    </row>
    <row r="19" spans="1:8" ht="30">
      <c r="A19" s="158"/>
      <c r="B19" s="158"/>
      <c r="C19" s="158"/>
      <c r="D19" s="287" t="s">
        <v>176</v>
      </c>
      <c r="E19" s="159" t="s">
        <v>182</v>
      </c>
      <c r="F19" s="160">
        <v>10000</v>
      </c>
      <c r="G19" s="160">
        <v>7350</v>
      </c>
      <c r="H19" s="238"/>
    </row>
    <row r="20" spans="1:8" ht="15.75">
      <c r="A20" s="158"/>
      <c r="B20" s="158"/>
      <c r="C20" s="158"/>
      <c r="D20" s="287" t="s">
        <v>398</v>
      </c>
      <c r="E20" s="159" t="s">
        <v>268</v>
      </c>
      <c r="F20" s="160">
        <v>16773229</v>
      </c>
      <c r="G20" s="160">
        <v>9967354</v>
      </c>
      <c r="H20" s="238"/>
    </row>
    <row r="21" spans="1:8" ht="35.25" customHeight="1">
      <c r="A21" s="158"/>
      <c r="B21" s="158"/>
      <c r="C21" s="158"/>
      <c r="D21" s="287" t="s">
        <v>321</v>
      </c>
      <c r="E21" s="159" t="s">
        <v>264</v>
      </c>
      <c r="F21" s="160">
        <v>900000</v>
      </c>
      <c r="G21" s="160">
        <v>103700</v>
      </c>
      <c r="H21" s="238"/>
    </row>
    <row r="22" spans="1:8" s="256" customFormat="1" ht="45">
      <c r="A22" s="158"/>
      <c r="B22" s="158"/>
      <c r="C22" s="158"/>
      <c r="D22" s="286" t="s">
        <v>274</v>
      </c>
      <c r="E22" s="159" t="s">
        <v>265</v>
      </c>
      <c r="F22" s="160">
        <v>300000</v>
      </c>
      <c r="G22" s="160"/>
      <c r="H22" s="238"/>
    </row>
    <row r="23" spans="1:8" ht="18.75" customHeight="1">
      <c r="A23" s="162" t="s">
        <v>351</v>
      </c>
      <c r="B23" s="162"/>
      <c r="C23" s="162"/>
      <c r="D23" s="291"/>
      <c r="E23" s="164" t="s">
        <v>354</v>
      </c>
      <c r="F23" s="165">
        <f>F24</f>
        <v>30000</v>
      </c>
      <c r="G23" s="165">
        <f>G24</f>
        <v>4400</v>
      </c>
      <c r="H23" s="292">
        <f>G23/F23%</f>
        <v>14.666666666666666</v>
      </c>
    </row>
    <row r="24" spans="1:8" ht="30" customHeight="1">
      <c r="A24" s="158"/>
      <c r="B24" s="158" t="s">
        <v>352</v>
      </c>
      <c r="C24" s="158"/>
      <c r="D24" s="286"/>
      <c r="E24" s="159" t="s">
        <v>355</v>
      </c>
      <c r="F24" s="160">
        <f>F25</f>
        <v>30000</v>
      </c>
      <c r="G24" s="160">
        <f>G25</f>
        <v>4400</v>
      </c>
      <c r="H24" s="238"/>
    </row>
    <row r="25" spans="1:8" ht="18.75" customHeight="1">
      <c r="A25" s="158"/>
      <c r="B25" s="158"/>
      <c r="C25" s="158"/>
      <c r="D25" s="286" t="s">
        <v>353</v>
      </c>
      <c r="E25" s="159" t="s">
        <v>262</v>
      </c>
      <c r="F25" s="160">
        <v>30000</v>
      </c>
      <c r="G25" s="160">
        <v>4400</v>
      </c>
      <c r="H25" s="238"/>
    </row>
    <row r="26" spans="1:8" ht="31.5">
      <c r="A26" s="217" t="s">
        <v>11</v>
      </c>
      <c r="B26" s="217"/>
      <c r="C26" s="217"/>
      <c r="D26" s="284"/>
      <c r="E26" s="171" t="s">
        <v>13</v>
      </c>
      <c r="F26" s="170">
        <f>F27</f>
        <v>300000</v>
      </c>
      <c r="G26" s="170">
        <f>G27</f>
        <v>161128</v>
      </c>
      <c r="H26" s="156">
        <f>G26/F26%</f>
        <v>53.70933333333333</v>
      </c>
    </row>
    <row r="27" spans="1:8" ht="30">
      <c r="A27" s="216"/>
      <c r="B27" s="158" t="s">
        <v>12</v>
      </c>
      <c r="C27" s="158"/>
      <c r="D27" s="283"/>
      <c r="E27" s="159" t="s">
        <v>14</v>
      </c>
      <c r="F27" s="160">
        <f>F28</f>
        <v>300000</v>
      </c>
      <c r="G27" s="160">
        <f>G28</f>
        <v>161128</v>
      </c>
      <c r="H27" s="238"/>
    </row>
    <row r="28" spans="1:8" ht="15.75">
      <c r="A28" s="216"/>
      <c r="B28" s="158"/>
      <c r="C28" s="158"/>
      <c r="D28" s="288" t="s">
        <v>356</v>
      </c>
      <c r="E28" s="159" t="s">
        <v>262</v>
      </c>
      <c r="F28" s="160">
        <v>300000</v>
      </c>
      <c r="G28" s="160">
        <v>161128</v>
      </c>
      <c r="H28" s="238"/>
    </row>
    <row r="29" spans="1:8" ht="32.25" customHeight="1">
      <c r="A29" s="167" t="s">
        <v>15</v>
      </c>
      <c r="B29" s="167"/>
      <c r="C29" s="167"/>
      <c r="D29" s="284"/>
      <c r="E29" s="169" t="s">
        <v>16</v>
      </c>
      <c r="F29" s="170">
        <f>F30+F41+F45+F43</f>
        <v>5531897</v>
      </c>
      <c r="G29" s="170">
        <f>G30+G41+G45+G43</f>
        <v>5051906</v>
      </c>
      <c r="H29" s="156">
        <f>G29/F29%</f>
        <v>91.3232115493112</v>
      </c>
    </row>
    <row r="30" spans="1:8" ht="32.25" customHeight="1">
      <c r="A30" s="158"/>
      <c r="B30" s="158" t="s">
        <v>166</v>
      </c>
      <c r="C30" s="158"/>
      <c r="D30" s="283"/>
      <c r="E30" s="159" t="s">
        <v>174</v>
      </c>
      <c r="F30" s="160">
        <f>F31+F32+F33+F34+F35+F36+F37+F38+F39+F40</f>
        <v>4862506</v>
      </c>
      <c r="G30" s="160">
        <f>G31+G32+G33+G34+G35+G36+G37+G38+G39+G40</f>
        <v>4382572</v>
      </c>
      <c r="H30" s="238"/>
    </row>
    <row r="31" spans="1:8" ht="28.5">
      <c r="A31" s="158"/>
      <c r="B31" s="158"/>
      <c r="C31" s="158"/>
      <c r="D31" s="283">
        <v>3020</v>
      </c>
      <c r="E31" s="316" t="s">
        <v>397</v>
      </c>
      <c r="F31" s="160">
        <v>14000</v>
      </c>
      <c r="G31" s="160">
        <v>13481</v>
      </c>
      <c r="H31" s="238"/>
    </row>
    <row r="32" spans="1:8" ht="32.25" customHeight="1">
      <c r="A32" s="158"/>
      <c r="B32" s="158"/>
      <c r="C32" s="158"/>
      <c r="D32" s="286" t="s">
        <v>269</v>
      </c>
      <c r="E32" s="159" t="s">
        <v>258</v>
      </c>
      <c r="F32" s="160">
        <v>2604000</v>
      </c>
      <c r="G32" s="160">
        <v>2603856</v>
      </c>
      <c r="H32" s="239"/>
    </row>
    <row r="33" spans="1:8" ht="32.25" customHeight="1">
      <c r="A33" s="158"/>
      <c r="B33" s="158"/>
      <c r="C33" s="158"/>
      <c r="D33" s="286" t="s">
        <v>271</v>
      </c>
      <c r="E33" s="159" t="s">
        <v>272</v>
      </c>
      <c r="F33" s="160">
        <v>198000</v>
      </c>
      <c r="G33" s="160">
        <v>197353</v>
      </c>
      <c r="H33" s="239"/>
    </row>
    <row r="34" spans="1:8" s="256" customFormat="1" ht="24.75" customHeight="1">
      <c r="A34" s="158"/>
      <c r="B34" s="158"/>
      <c r="C34" s="158"/>
      <c r="D34" s="287" t="s">
        <v>273</v>
      </c>
      <c r="E34" s="159" t="s">
        <v>261</v>
      </c>
      <c r="F34" s="160">
        <v>551100</v>
      </c>
      <c r="G34" s="160">
        <v>521783</v>
      </c>
      <c r="H34" s="238"/>
    </row>
    <row r="35" spans="1:8" ht="28.5" customHeight="1">
      <c r="A35" s="158"/>
      <c r="B35" s="158"/>
      <c r="C35" s="158"/>
      <c r="D35" s="283">
        <v>4170</v>
      </c>
      <c r="E35" s="159" t="s">
        <v>182</v>
      </c>
      <c r="F35" s="160">
        <v>88900</v>
      </c>
      <c r="G35" s="160">
        <v>50817</v>
      </c>
      <c r="H35" s="239"/>
    </row>
    <row r="36" spans="1:8" s="256" customFormat="1" ht="41.25" customHeight="1">
      <c r="A36" s="158"/>
      <c r="B36" s="158"/>
      <c r="C36" s="158"/>
      <c r="D36" s="288" t="s">
        <v>399</v>
      </c>
      <c r="E36" s="159" t="s">
        <v>262</v>
      </c>
      <c r="F36" s="160">
        <v>1062349</v>
      </c>
      <c r="G36" s="160">
        <v>660148</v>
      </c>
      <c r="H36" s="239"/>
    </row>
    <row r="37" spans="1:8" s="256" customFormat="1" ht="41.25" customHeight="1">
      <c r="A37" s="158"/>
      <c r="B37" s="158"/>
      <c r="C37" s="158"/>
      <c r="D37" s="283">
        <v>6050</v>
      </c>
      <c r="E37" s="159" t="s">
        <v>264</v>
      </c>
      <c r="F37" s="160">
        <v>33000</v>
      </c>
      <c r="G37" s="160">
        <v>32635</v>
      </c>
      <c r="H37" s="239"/>
    </row>
    <row r="38" spans="1:8" s="256" customFormat="1" ht="41.25" customHeight="1">
      <c r="A38" s="158"/>
      <c r="B38" s="158"/>
      <c r="C38" s="158"/>
      <c r="D38" s="283">
        <v>6057</v>
      </c>
      <c r="E38" s="159" t="s">
        <v>264</v>
      </c>
      <c r="F38" s="160">
        <v>227933</v>
      </c>
      <c r="G38" s="160">
        <v>227933</v>
      </c>
      <c r="H38" s="239"/>
    </row>
    <row r="39" spans="1:8" s="256" customFormat="1" ht="41.25" customHeight="1">
      <c r="A39" s="158"/>
      <c r="B39" s="158"/>
      <c r="C39" s="158"/>
      <c r="D39" s="283">
        <v>6059</v>
      </c>
      <c r="E39" s="159" t="s">
        <v>264</v>
      </c>
      <c r="F39" s="160">
        <v>40224</v>
      </c>
      <c r="G39" s="160">
        <v>40223</v>
      </c>
      <c r="H39" s="239"/>
    </row>
    <row r="40" spans="1:8" ht="50.25" customHeight="1">
      <c r="A40" s="158"/>
      <c r="B40" s="158"/>
      <c r="C40" s="158"/>
      <c r="D40" s="283">
        <v>6060</v>
      </c>
      <c r="E40" s="159" t="s">
        <v>265</v>
      </c>
      <c r="F40" s="160">
        <v>43000</v>
      </c>
      <c r="G40" s="160">
        <v>34343</v>
      </c>
      <c r="H40" s="239"/>
    </row>
    <row r="41" spans="1:8" ht="48.75" customHeight="1">
      <c r="A41" s="158"/>
      <c r="B41" s="158" t="s">
        <v>17</v>
      </c>
      <c r="C41" s="158"/>
      <c r="D41" s="283"/>
      <c r="E41" s="159" t="s">
        <v>18</v>
      </c>
      <c r="F41" s="160">
        <f>F42</f>
        <v>65000</v>
      </c>
      <c r="G41" s="160">
        <f>G42</f>
        <v>65000</v>
      </c>
      <c r="H41" s="239"/>
    </row>
    <row r="42" spans="1:8" ht="21" customHeight="1">
      <c r="A42" s="158"/>
      <c r="B42" s="158"/>
      <c r="C42" s="158"/>
      <c r="D42" s="283">
        <v>4300</v>
      </c>
      <c r="E42" s="159" t="s">
        <v>262</v>
      </c>
      <c r="F42" s="160">
        <v>65000</v>
      </c>
      <c r="G42" s="160">
        <v>65000</v>
      </c>
      <c r="H42" s="239"/>
    </row>
    <row r="43" spans="1:8" s="256" customFormat="1" ht="32.25" customHeight="1" hidden="1">
      <c r="A43" s="158"/>
      <c r="B43" s="158" t="s">
        <v>19</v>
      </c>
      <c r="C43" s="158"/>
      <c r="D43" s="283"/>
      <c r="E43" s="159" t="s">
        <v>20</v>
      </c>
      <c r="F43" s="160"/>
      <c r="G43" s="160"/>
      <c r="H43" s="239"/>
    </row>
    <row r="44" spans="1:8" ht="21" customHeight="1" hidden="1">
      <c r="A44" s="158"/>
      <c r="B44" s="158"/>
      <c r="C44" s="158"/>
      <c r="D44" s="283">
        <v>4300</v>
      </c>
      <c r="E44" s="159" t="s">
        <v>262</v>
      </c>
      <c r="F44" s="160"/>
      <c r="G44" s="160"/>
      <c r="H44" s="239"/>
    </row>
    <row r="45" spans="1:8" ht="24" customHeight="1">
      <c r="A45" s="158"/>
      <c r="B45" s="158" t="s">
        <v>21</v>
      </c>
      <c r="C45" s="158"/>
      <c r="D45" s="283"/>
      <c r="E45" s="240" t="s">
        <v>22</v>
      </c>
      <c r="F45" s="160">
        <f>F46+F47+F48+F49+F50+F51</f>
        <v>604391</v>
      </c>
      <c r="G45" s="160">
        <f>G46+G47+G48+G49+G50+G51</f>
        <v>604334</v>
      </c>
      <c r="H45" s="239"/>
    </row>
    <row r="46" spans="1:8" ht="24" customHeight="1">
      <c r="A46" s="158"/>
      <c r="B46" s="158"/>
      <c r="C46" s="158"/>
      <c r="D46" s="283">
        <v>3020</v>
      </c>
      <c r="E46" s="316" t="s">
        <v>397</v>
      </c>
      <c r="F46" s="160">
        <v>964</v>
      </c>
      <c r="G46" s="160">
        <v>964</v>
      </c>
      <c r="H46" s="239"/>
    </row>
    <row r="47" spans="1:8" ht="27" customHeight="1">
      <c r="A47" s="158"/>
      <c r="B47" s="158"/>
      <c r="C47" s="158"/>
      <c r="D47" s="287" t="s">
        <v>277</v>
      </c>
      <c r="E47" s="159" t="s">
        <v>258</v>
      </c>
      <c r="F47" s="160">
        <v>365592</v>
      </c>
      <c r="G47" s="160">
        <v>365592</v>
      </c>
      <c r="H47" s="239"/>
    </row>
    <row r="48" spans="1:8" ht="30.75" customHeight="1">
      <c r="A48" s="158"/>
      <c r="B48" s="158"/>
      <c r="C48" s="158"/>
      <c r="D48" s="287" t="s">
        <v>271</v>
      </c>
      <c r="E48" s="159" t="s">
        <v>272</v>
      </c>
      <c r="F48" s="160">
        <v>26383</v>
      </c>
      <c r="G48" s="160">
        <v>26383</v>
      </c>
      <c r="H48" s="239"/>
    </row>
    <row r="49" spans="1:8" ht="24" customHeight="1">
      <c r="A49" s="158"/>
      <c r="B49" s="158"/>
      <c r="C49" s="158"/>
      <c r="D49" s="287" t="s">
        <v>358</v>
      </c>
      <c r="E49" s="159" t="s">
        <v>261</v>
      </c>
      <c r="F49" s="160">
        <v>69334</v>
      </c>
      <c r="G49" s="160">
        <v>69334</v>
      </c>
      <c r="H49" s="239"/>
    </row>
    <row r="50" spans="1:8" ht="26.25" customHeight="1">
      <c r="A50" s="158"/>
      <c r="B50" s="158"/>
      <c r="C50" s="158"/>
      <c r="D50" s="288" t="s">
        <v>368</v>
      </c>
      <c r="E50" s="240" t="s">
        <v>262</v>
      </c>
      <c r="F50" s="160">
        <v>136118</v>
      </c>
      <c r="G50" s="160">
        <v>136061</v>
      </c>
      <c r="H50" s="239"/>
    </row>
    <row r="51" spans="1:8" ht="48.75" customHeight="1">
      <c r="A51" s="158"/>
      <c r="B51" s="158"/>
      <c r="C51" s="158"/>
      <c r="D51" s="288">
        <v>6060</v>
      </c>
      <c r="E51" s="159" t="s">
        <v>265</v>
      </c>
      <c r="F51" s="160">
        <v>6000</v>
      </c>
      <c r="G51" s="160">
        <v>6000</v>
      </c>
      <c r="H51" s="239"/>
    </row>
    <row r="52" spans="1:8" ht="30.75" customHeight="1">
      <c r="A52" s="167" t="s">
        <v>23</v>
      </c>
      <c r="B52" s="167"/>
      <c r="C52" s="167"/>
      <c r="D52" s="284"/>
      <c r="E52" s="171" t="s">
        <v>24</v>
      </c>
      <c r="F52" s="170">
        <f>F53+F61+F57+F74+F81+F78</f>
        <v>19347821</v>
      </c>
      <c r="G52" s="170">
        <f>G53+G57+G61+G74+G81+G78</f>
        <v>16351601</v>
      </c>
      <c r="H52" s="220">
        <f>G52/F52%</f>
        <v>84.51391502950126</v>
      </c>
    </row>
    <row r="53" spans="1:8" ht="23.25" customHeight="1">
      <c r="A53" s="158"/>
      <c r="B53" s="158" t="s">
        <v>25</v>
      </c>
      <c r="C53" s="158"/>
      <c r="D53" s="283"/>
      <c r="E53" s="240" t="s">
        <v>87</v>
      </c>
      <c r="F53" s="160">
        <f>F54+F55+F56</f>
        <v>216744</v>
      </c>
      <c r="G53" s="160">
        <f>G54+G55+G56</f>
        <v>216744</v>
      </c>
      <c r="H53" s="239"/>
    </row>
    <row r="54" spans="1:8" ht="36.75" customHeight="1">
      <c r="A54" s="158"/>
      <c r="B54" s="158"/>
      <c r="C54" s="158"/>
      <c r="D54" s="287" t="s">
        <v>322</v>
      </c>
      <c r="E54" s="159" t="s">
        <v>258</v>
      </c>
      <c r="F54" s="160">
        <v>168582</v>
      </c>
      <c r="G54" s="160">
        <v>168582</v>
      </c>
      <c r="H54" s="239"/>
    </row>
    <row r="55" spans="1:8" s="256" customFormat="1" ht="28.5" customHeight="1">
      <c r="A55" s="158"/>
      <c r="B55" s="158"/>
      <c r="C55" s="158"/>
      <c r="D55" s="287" t="s">
        <v>271</v>
      </c>
      <c r="E55" s="159" t="s">
        <v>272</v>
      </c>
      <c r="F55" s="160">
        <v>15661</v>
      </c>
      <c r="G55" s="160">
        <v>15661</v>
      </c>
      <c r="H55" s="239"/>
    </row>
    <row r="56" spans="1:8" ht="27.75" customHeight="1">
      <c r="A56" s="158"/>
      <c r="B56" s="158"/>
      <c r="C56" s="158"/>
      <c r="D56" s="287" t="s">
        <v>273</v>
      </c>
      <c r="E56" s="159" t="s">
        <v>261</v>
      </c>
      <c r="F56" s="160">
        <v>32501</v>
      </c>
      <c r="G56" s="160">
        <v>32501</v>
      </c>
      <c r="H56" s="239"/>
    </row>
    <row r="57" spans="1:8" s="256" customFormat="1" ht="15.75">
      <c r="A57" s="158"/>
      <c r="B57" s="158" t="s">
        <v>88</v>
      </c>
      <c r="C57" s="158"/>
      <c r="D57" s="283"/>
      <c r="E57" s="240" t="s">
        <v>89</v>
      </c>
      <c r="F57" s="160">
        <f>F58+F59+F60</f>
        <v>546800</v>
      </c>
      <c r="G57" s="160">
        <f>G58+G59+G60</f>
        <v>468162</v>
      </c>
      <c r="H57" s="239"/>
    </row>
    <row r="58" spans="1:8" s="256" customFormat="1" ht="30">
      <c r="A58" s="158"/>
      <c r="B58" s="158"/>
      <c r="C58" s="158"/>
      <c r="D58" s="283">
        <v>3030</v>
      </c>
      <c r="E58" s="159" t="s">
        <v>400</v>
      </c>
      <c r="F58" s="160">
        <v>473000</v>
      </c>
      <c r="G58" s="160">
        <v>435780</v>
      </c>
      <c r="H58" s="239"/>
    </row>
    <row r="59" spans="1:8" ht="29.25" customHeight="1">
      <c r="A59" s="158"/>
      <c r="B59" s="158"/>
      <c r="C59" s="158"/>
      <c r="D59" s="283">
        <v>4170</v>
      </c>
      <c r="E59" s="159" t="s">
        <v>182</v>
      </c>
      <c r="F59" s="160">
        <v>3000</v>
      </c>
      <c r="G59" s="160">
        <v>800</v>
      </c>
      <c r="H59" s="239"/>
    </row>
    <row r="60" spans="1:8" ht="28.5" customHeight="1">
      <c r="A60" s="158"/>
      <c r="B60" s="158"/>
      <c r="C60" s="158"/>
      <c r="D60" s="288" t="s">
        <v>401</v>
      </c>
      <c r="E60" s="240" t="s">
        <v>262</v>
      </c>
      <c r="F60" s="160">
        <v>70800</v>
      </c>
      <c r="G60" s="160">
        <v>31582</v>
      </c>
      <c r="H60" s="239"/>
    </row>
    <row r="61" spans="1:9" ht="15.75">
      <c r="A61" s="158"/>
      <c r="B61" s="158" t="s">
        <v>66</v>
      </c>
      <c r="C61" s="158"/>
      <c r="D61" s="283"/>
      <c r="E61" s="240" t="s">
        <v>79</v>
      </c>
      <c r="F61" s="160">
        <f>F62+F63+F64+F65+F66+F67+F68+F69+F70+F71+F72+F73</f>
        <v>16770302</v>
      </c>
      <c r="G61" s="160">
        <f>G62+G63+G64+G65+G66+G67+G68+G69+G70+G71+G72+G73</f>
        <v>14173123</v>
      </c>
      <c r="H61" s="239"/>
      <c r="I61" s="330"/>
    </row>
    <row r="62" spans="1:8" ht="39" customHeight="1">
      <c r="A62" s="158"/>
      <c r="B62" s="158"/>
      <c r="C62" s="158"/>
      <c r="D62" s="283">
        <v>3020</v>
      </c>
      <c r="E62" s="159" t="s">
        <v>397</v>
      </c>
      <c r="F62" s="160">
        <v>13000</v>
      </c>
      <c r="G62" s="160">
        <v>6293</v>
      </c>
      <c r="H62" s="239"/>
    </row>
    <row r="63" spans="1:8" ht="24" customHeight="1">
      <c r="A63" s="158"/>
      <c r="B63" s="158"/>
      <c r="C63" s="158"/>
      <c r="D63" s="283">
        <v>3050</v>
      </c>
      <c r="E63" s="159" t="s">
        <v>402</v>
      </c>
      <c r="F63" s="160">
        <v>44241</v>
      </c>
      <c r="G63" s="160">
        <v>19330</v>
      </c>
      <c r="H63" s="239"/>
    </row>
    <row r="64" spans="1:8" ht="30">
      <c r="A64" s="158"/>
      <c r="B64" s="158"/>
      <c r="C64" s="158"/>
      <c r="D64" s="287" t="s">
        <v>269</v>
      </c>
      <c r="E64" s="159" t="s">
        <v>258</v>
      </c>
      <c r="F64" s="160">
        <v>5675000</v>
      </c>
      <c r="G64" s="160">
        <v>5665747</v>
      </c>
      <c r="H64" s="239"/>
    </row>
    <row r="65" spans="1:8" ht="42" customHeight="1">
      <c r="A65" s="158"/>
      <c r="B65" s="158"/>
      <c r="C65" s="158"/>
      <c r="D65" s="287" t="s">
        <v>271</v>
      </c>
      <c r="E65" s="159" t="s">
        <v>272</v>
      </c>
      <c r="F65" s="160">
        <v>382082</v>
      </c>
      <c r="G65" s="160">
        <v>380784</v>
      </c>
      <c r="H65" s="239"/>
    </row>
    <row r="66" spans="1:8" ht="18.75" customHeight="1">
      <c r="A66" s="158"/>
      <c r="B66" s="158"/>
      <c r="C66" s="158"/>
      <c r="D66" s="287" t="s">
        <v>273</v>
      </c>
      <c r="E66" s="159" t="s">
        <v>261</v>
      </c>
      <c r="F66" s="160">
        <v>987611</v>
      </c>
      <c r="G66" s="160">
        <v>948408</v>
      </c>
      <c r="H66" s="239"/>
    </row>
    <row r="67" spans="1:8" ht="30">
      <c r="A67" s="158"/>
      <c r="B67" s="158"/>
      <c r="C67" s="158"/>
      <c r="D67" s="283">
        <v>4170</v>
      </c>
      <c r="E67" s="159" t="s">
        <v>182</v>
      </c>
      <c r="F67" s="160">
        <v>26000</v>
      </c>
      <c r="G67" s="160">
        <v>25284</v>
      </c>
      <c r="H67" s="239"/>
    </row>
    <row r="68" spans="1:8" ht="25.5">
      <c r="A68" s="158"/>
      <c r="B68" s="158"/>
      <c r="C68" s="158"/>
      <c r="D68" s="288" t="s">
        <v>403</v>
      </c>
      <c r="E68" s="240" t="s">
        <v>262</v>
      </c>
      <c r="F68" s="160">
        <v>2632725</v>
      </c>
      <c r="G68" s="160">
        <v>2060522</v>
      </c>
      <c r="H68" s="239"/>
    </row>
    <row r="69" spans="1:8" ht="34.5" customHeight="1">
      <c r="A69" s="158"/>
      <c r="B69" s="158"/>
      <c r="C69" s="158"/>
      <c r="D69" s="288">
        <v>6050</v>
      </c>
      <c r="E69" s="159" t="s">
        <v>264</v>
      </c>
      <c r="F69" s="160">
        <v>179542</v>
      </c>
      <c r="G69" s="160">
        <v>5141</v>
      </c>
      <c r="H69" s="239"/>
    </row>
    <row r="70" spans="1:8" ht="34.5" customHeight="1">
      <c r="A70" s="158"/>
      <c r="B70" s="158"/>
      <c r="C70" s="158"/>
      <c r="D70" s="288">
        <v>6057</v>
      </c>
      <c r="E70" s="159" t="s">
        <v>264</v>
      </c>
      <c r="F70" s="160">
        <v>1665798</v>
      </c>
      <c r="G70" s="160">
        <v>1664948</v>
      </c>
      <c r="H70" s="239"/>
    </row>
    <row r="71" spans="1:8" ht="34.5" customHeight="1">
      <c r="A71" s="158"/>
      <c r="B71" s="158"/>
      <c r="C71" s="158"/>
      <c r="D71" s="288">
        <v>6059</v>
      </c>
      <c r="E71" s="159" t="s">
        <v>264</v>
      </c>
      <c r="F71" s="160">
        <v>294194</v>
      </c>
      <c r="G71" s="160">
        <v>294045</v>
      </c>
      <c r="H71" s="239"/>
    </row>
    <row r="72" spans="1:8" ht="47.25" customHeight="1">
      <c r="A72" s="158"/>
      <c r="B72" s="158"/>
      <c r="C72" s="158"/>
      <c r="D72" s="283">
        <v>6060</v>
      </c>
      <c r="E72" s="159" t="s">
        <v>265</v>
      </c>
      <c r="F72" s="160">
        <v>104000</v>
      </c>
      <c r="G72" s="160">
        <v>28617</v>
      </c>
      <c r="H72" s="239"/>
    </row>
    <row r="73" spans="1:8" ht="105.75" customHeight="1">
      <c r="A73" s="158"/>
      <c r="B73" s="158"/>
      <c r="C73" s="158"/>
      <c r="D73" s="283">
        <v>6617</v>
      </c>
      <c r="E73" s="159" t="s">
        <v>404</v>
      </c>
      <c r="F73" s="160">
        <v>4766109</v>
      </c>
      <c r="G73" s="160">
        <v>3074004</v>
      </c>
      <c r="H73" s="239"/>
    </row>
    <row r="74" spans="1:8" s="256" customFormat="1" ht="15.75">
      <c r="A74" s="158"/>
      <c r="B74" s="158" t="s">
        <v>27</v>
      </c>
      <c r="C74" s="158"/>
      <c r="D74" s="283"/>
      <c r="E74" s="240" t="s">
        <v>28</v>
      </c>
      <c r="F74" s="160">
        <f>F75+F76+F77</f>
        <v>42000</v>
      </c>
      <c r="G74" s="160">
        <f>G75+G76+G77</f>
        <v>40263</v>
      </c>
      <c r="H74" s="239"/>
    </row>
    <row r="75" spans="1:8" ht="24" customHeight="1">
      <c r="A75" s="158"/>
      <c r="B75" s="158"/>
      <c r="C75" s="158"/>
      <c r="D75" s="287" t="s">
        <v>273</v>
      </c>
      <c r="E75" s="159" t="s">
        <v>261</v>
      </c>
      <c r="F75" s="160">
        <v>3650</v>
      </c>
      <c r="G75" s="160">
        <v>3455</v>
      </c>
      <c r="H75" s="239"/>
    </row>
    <row r="76" spans="1:8" ht="30.75" customHeight="1">
      <c r="A76" s="158"/>
      <c r="B76" s="158"/>
      <c r="C76" s="158"/>
      <c r="D76" s="283">
        <v>4170</v>
      </c>
      <c r="E76" s="159" t="s">
        <v>182</v>
      </c>
      <c r="F76" s="160">
        <v>27800</v>
      </c>
      <c r="G76" s="160">
        <v>26460</v>
      </c>
      <c r="H76" s="239"/>
    </row>
    <row r="77" spans="1:8" ht="20.25" customHeight="1">
      <c r="A77" s="158"/>
      <c r="B77" s="158"/>
      <c r="C77" s="158"/>
      <c r="D77" s="288" t="s">
        <v>280</v>
      </c>
      <c r="E77" s="240" t="s">
        <v>262</v>
      </c>
      <c r="F77" s="160">
        <v>10550</v>
      </c>
      <c r="G77" s="160">
        <v>10348</v>
      </c>
      <c r="H77" s="239"/>
    </row>
    <row r="78" spans="1:8" ht="30" customHeight="1">
      <c r="A78" s="158"/>
      <c r="B78" s="158" t="s">
        <v>310</v>
      </c>
      <c r="C78" s="158"/>
      <c r="D78" s="288"/>
      <c r="E78" s="159" t="s">
        <v>311</v>
      </c>
      <c r="F78" s="160">
        <f>F79+F80</f>
        <v>80975</v>
      </c>
      <c r="G78" s="160">
        <f>G79+G80</f>
        <v>61956</v>
      </c>
      <c r="H78" s="239"/>
    </row>
    <row r="79" spans="1:8" ht="30" customHeight="1">
      <c r="A79" s="158"/>
      <c r="B79" s="158"/>
      <c r="C79" s="158"/>
      <c r="D79" s="288">
        <v>4170</v>
      </c>
      <c r="E79" s="159" t="s">
        <v>182</v>
      </c>
      <c r="F79" s="160">
        <v>1000</v>
      </c>
      <c r="G79" s="160">
        <v>0</v>
      </c>
      <c r="H79" s="239"/>
    </row>
    <row r="80" spans="1:8" ht="20.25" customHeight="1">
      <c r="A80" s="158"/>
      <c r="B80" s="158"/>
      <c r="C80" s="158"/>
      <c r="D80" s="288" t="s">
        <v>508</v>
      </c>
      <c r="E80" s="240" t="s">
        <v>262</v>
      </c>
      <c r="F80" s="160">
        <v>79975</v>
      </c>
      <c r="G80" s="160">
        <v>61956</v>
      </c>
      <c r="H80" s="239"/>
    </row>
    <row r="81" spans="1:8" ht="24.75" customHeight="1">
      <c r="A81" s="158"/>
      <c r="B81" s="158" t="s">
        <v>90</v>
      </c>
      <c r="C81" s="158"/>
      <c r="D81" s="283"/>
      <c r="E81" s="240" t="s">
        <v>46</v>
      </c>
      <c r="F81" s="160">
        <f>F82</f>
        <v>1691000</v>
      </c>
      <c r="G81" s="160">
        <f>G82</f>
        <v>1391353</v>
      </c>
      <c r="H81" s="239"/>
    </row>
    <row r="82" spans="1:8" ht="22.5" customHeight="1">
      <c r="A82" s="158"/>
      <c r="B82" s="158"/>
      <c r="C82" s="158"/>
      <c r="D82" s="288" t="s">
        <v>278</v>
      </c>
      <c r="E82" s="240" t="s">
        <v>262</v>
      </c>
      <c r="F82" s="160">
        <v>1691000</v>
      </c>
      <c r="G82" s="160">
        <v>1391353</v>
      </c>
      <c r="H82" s="239"/>
    </row>
    <row r="83" spans="1:8" ht="53.25" customHeight="1">
      <c r="A83" s="162" t="s">
        <v>469</v>
      </c>
      <c r="B83" s="162"/>
      <c r="C83" s="162"/>
      <c r="D83" s="334"/>
      <c r="E83" s="377" t="s">
        <v>474</v>
      </c>
      <c r="F83" s="165">
        <f>F84</f>
        <v>27303</v>
      </c>
      <c r="G83" s="165">
        <f>G84</f>
        <v>27235</v>
      </c>
      <c r="H83" s="220">
        <f>G83/F83%</f>
        <v>99.7509431198037</v>
      </c>
    </row>
    <row r="84" spans="1:8" ht="61.5" customHeight="1">
      <c r="A84" s="158"/>
      <c r="B84" s="158" t="s">
        <v>470</v>
      </c>
      <c r="C84" s="158"/>
      <c r="D84" s="288"/>
      <c r="E84" s="376" t="s">
        <v>471</v>
      </c>
      <c r="F84" s="160">
        <f>F85+F86+F87</f>
        <v>27303</v>
      </c>
      <c r="G84" s="160">
        <f>G85+G86+G87</f>
        <v>27235</v>
      </c>
      <c r="H84" s="239"/>
    </row>
    <row r="85" spans="1:8" ht="21.75" customHeight="1">
      <c r="A85" s="158"/>
      <c r="B85" s="158"/>
      <c r="C85" s="158"/>
      <c r="D85" s="288" t="s">
        <v>273</v>
      </c>
      <c r="E85" s="159" t="s">
        <v>261</v>
      </c>
      <c r="F85" s="160">
        <v>2013</v>
      </c>
      <c r="G85" s="160">
        <v>1960</v>
      </c>
      <c r="H85" s="239"/>
    </row>
    <row r="86" spans="1:8" ht="21.75" customHeight="1">
      <c r="A86" s="158"/>
      <c r="B86" s="158"/>
      <c r="C86" s="158"/>
      <c r="D86" s="288">
        <v>4170</v>
      </c>
      <c r="E86" s="159" t="s">
        <v>182</v>
      </c>
      <c r="F86" s="160">
        <v>12920</v>
      </c>
      <c r="G86" s="160">
        <v>12920</v>
      </c>
      <c r="H86" s="239"/>
    </row>
    <row r="87" spans="1:8" ht="22.5" customHeight="1">
      <c r="A87" s="158"/>
      <c r="B87" s="158"/>
      <c r="C87" s="158"/>
      <c r="D87" s="288" t="s">
        <v>509</v>
      </c>
      <c r="E87" s="240" t="s">
        <v>262</v>
      </c>
      <c r="F87" s="160">
        <v>12370</v>
      </c>
      <c r="G87" s="160">
        <v>12355</v>
      </c>
      <c r="H87" s="239"/>
    </row>
    <row r="88" spans="1:8" s="256" customFormat="1" ht="21.75" customHeight="1">
      <c r="A88" s="167" t="s">
        <v>129</v>
      </c>
      <c r="B88" s="167"/>
      <c r="C88" s="167"/>
      <c r="D88" s="284"/>
      <c r="E88" s="169" t="s">
        <v>130</v>
      </c>
      <c r="F88" s="170">
        <f>F89</f>
        <v>1600</v>
      </c>
      <c r="G88" s="170">
        <f>G89</f>
        <v>1600</v>
      </c>
      <c r="H88" s="239">
        <f>G88/F88%</f>
        <v>100</v>
      </c>
    </row>
    <row r="89" spans="1:8" ht="23.25" customHeight="1">
      <c r="A89" s="158"/>
      <c r="B89" s="158" t="s">
        <v>131</v>
      </c>
      <c r="C89" s="158"/>
      <c r="D89" s="283"/>
      <c r="E89" s="159" t="s">
        <v>132</v>
      </c>
      <c r="F89" s="160">
        <f>F90</f>
        <v>1600</v>
      </c>
      <c r="G89" s="160">
        <f>G90</f>
        <v>1600</v>
      </c>
      <c r="H89" s="239"/>
    </row>
    <row r="90" spans="1:8" s="256" customFormat="1" ht="21" customHeight="1">
      <c r="A90" s="158"/>
      <c r="B90" s="158"/>
      <c r="C90" s="158"/>
      <c r="D90" s="283">
        <v>4210</v>
      </c>
      <c r="E90" s="159" t="s">
        <v>262</v>
      </c>
      <c r="F90" s="160">
        <v>1600</v>
      </c>
      <c r="G90" s="160">
        <v>1600</v>
      </c>
      <c r="H90" s="239"/>
    </row>
    <row r="91" spans="1:8" s="256" customFormat="1" ht="46.5" customHeight="1">
      <c r="A91" s="167" t="s">
        <v>133</v>
      </c>
      <c r="B91" s="167"/>
      <c r="C91" s="167"/>
      <c r="D91" s="284"/>
      <c r="E91" s="171" t="s">
        <v>134</v>
      </c>
      <c r="F91" s="170">
        <f>F92+F101+F94+F96+F99</f>
        <v>80009</v>
      </c>
      <c r="G91" s="170">
        <f>G92+G101+G94+G96+G99</f>
        <v>72904</v>
      </c>
      <c r="H91" s="220">
        <f>G91/F91%</f>
        <v>91.11974902823432</v>
      </c>
    </row>
    <row r="92" spans="1:8" s="333" customFormat="1" ht="34.5" customHeight="1">
      <c r="A92" s="244"/>
      <c r="B92" s="244" t="s">
        <v>405</v>
      </c>
      <c r="C92" s="244"/>
      <c r="D92" s="331"/>
      <c r="E92" s="243" t="s">
        <v>406</v>
      </c>
      <c r="F92" s="245">
        <f>F93</f>
        <v>5000</v>
      </c>
      <c r="G92" s="245">
        <f>G93</f>
        <v>5000</v>
      </c>
      <c r="H92" s="332"/>
    </row>
    <row r="93" spans="1:8" s="256" customFormat="1" ht="29.25" customHeight="1">
      <c r="A93" s="167"/>
      <c r="B93" s="167"/>
      <c r="C93" s="167"/>
      <c r="D93" s="389">
        <v>3000</v>
      </c>
      <c r="E93" s="242" t="s">
        <v>512</v>
      </c>
      <c r="F93" s="245">
        <v>5000</v>
      </c>
      <c r="G93" s="245">
        <v>5000</v>
      </c>
      <c r="H93" s="220"/>
    </row>
    <row r="94" spans="1:8" ht="19.5" customHeight="1">
      <c r="A94" s="158"/>
      <c r="B94" s="158" t="s">
        <v>288</v>
      </c>
      <c r="C94" s="158"/>
      <c r="D94" s="283"/>
      <c r="E94" s="159" t="s">
        <v>289</v>
      </c>
      <c r="F94" s="160">
        <f>F95</f>
        <v>3000</v>
      </c>
      <c r="G94" s="160">
        <f>G95</f>
        <v>3000</v>
      </c>
      <c r="H94" s="239"/>
    </row>
    <row r="95" spans="1:8" ht="19.5" customHeight="1">
      <c r="A95" s="158"/>
      <c r="B95" s="158"/>
      <c r="C95" s="158"/>
      <c r="D95" s="283">
        <v>4210</v>
      </c>
      <c r="E95" s="159" t="s">
        <v>262</v>
      </c>
      <c r="F95" s="160">
        <v>3000</v>
      </c>
      <c r="G95" s="160">
        <v>3000</v>
      </c>
      <c r="H95" s="239"/>
    </row>
    <row r="96" spans="1:8" ht="19.5" customHeight="1">
      <c r="A96" s="158"/>
      <c r="B96" s="158" t="s">
        <v>315</v>
      </c>
      <c r="C96" s="158"/>
      <c r="D96" s="283"/>
      <c r="E96" s="159" t="s">
        <v>316</v>
      </c>
      <c r="F96" s="160">
        <f>F97+F98</f>
        <v>20600</v>
      </c>
      <c r="G96" s="160">
        <f>G97+G98</f>
        <v>15085</v>
      </c>
      <c r="H96" s="239"/>
    </row>
    <row r="97" spans="1:8" ht="15.75">
      <c r="A97" s="158"/>
      <c r="B97" s="158"/>
      <c r="C97" s="158"/>
      <c r="D97" s="288" t="s">
        <v>368</v>
      </c>
      <c r="E97" s="159" t="s">
        <v>262</v>
      </c>
      <c r="F97" s="160">
        <v>17000</v>
      </c>
      <c r="G97" s="160">
        <v>11486</v>
      </c>
      <c r="H97" s="239"/>
    </row>
    <row r="98" spans="1:8" ht="48.75" customHeight="1">
      <c r="A98" s="158"/>
      <c r="B98" s="158"/>
      <c r="C98" s="158"/>
      <c r="D98" s="283">
        <v>6060</v>
      </c>
      <c r="E98" s="159" t="s">
        <v>265</v>
      </c>
      <c r="F98" s="160">
        <v>3600</v>
      </c>
      <c r="G98" s="160">
        <v>3599</v>
      </c>
      <c r="H98" s="239"/>
    </row>
    <row r="99" spans="1:8" ht="33" customHeight="1">
      <c r="A99" s="158"/>
      <c r="B99" s="158" t="s">
        <v>375</v>
      </c>
      <c r="C99" s="158"/>
      <c r="D99" s="283"/>
      <c r="E99" s="159" t="s">
        <v>441</v>
      </c>
      <c r="F99" s="160">
        <f>F100</f>
        <v>9409</v>
      </c>
      <c r="G99" s="160">
        <f>G100</f>
        <v>9408</v>
      </c>
      <c r="H99" s="239"/>
    </row>
    <row r="100" spans="1:8" ht="30.75" customHeight="1">
      <c r="A100" s="158"/>
      <c r="B100" s="158"/>
      <c r="C100" s="158"/>
      <c r="D100" s="283" t="s">
        <v>407</v>
      </c>
      <c r="E100" s="159" t="s">
        <v>262</v>
      </c>
      <c r="F100" s="160">
        <v>9409</v>
      </c>
      <c r="G100" s="160">
        <v>9408</v>
      </c>
      <c r="H100" s="239"/>
    </row>
    <row r="101" spans="1:8" ht="15.75">
      <c r="A101" s="158"/>
      <c r="B101" s="158" t="s">
        <v>155</v>
      </c>
      <c r="C101" s="158"/>
      <c r="D101" s="283"/>
      <c r="E101" s="159" t="s">
        <v>46</v>
      </c>
      <c r="F101" s="160">
        <f>F102</f>
        <v>42000</v>
      </c>
      <c r="G101" s="160">
        <f>G102</f>
        <v>40411</v>
      </c>
      <c r="H101" s="239"/>
    </row>
    <row r="102" spans="1:8" ht="15.75">
      <c r="A102" s="158"/>
      <c r="B102" s="158"/>
      <c r="C102" s="158"/>
      <c r="D102" s="283" t="s">
        <v>407</v>
      </c>
      <c r="E102" s="159" t="s">
        <v>262</v>
      </c>
      <c r="F102" s="160">
        <v>42000</v>
      </c>
      <c r="G102" s="160">
        <v>40411</v>
      </c>
      <c r="H102" s="239"/>
    </row>
    <row r="103" spans="1:8" ht="24" customHeight="1">
      <c r="A103" s="167" t="s">
        <v>100</v>
      </c>
      <c r="B103" s="167"/>
      <c r="C103" s="167"/>
      <c r="D103" s="284"/>
      <c r="E103" s="171" t="s">
        <v>233</v>
      </c>
      <c r="F103" s="170">
        <f>F104</f>
        <v>1750000</v>
      </c>
      <c r="G103" s="170">
        <f>G104</f>
        <v>1570087</v>
      </c>
      <c r="H103" s="220">
        <f>G103/F103%</f>
        <v>89.71925714285715</v>
      </c>
    </row>
    <row r="104" spans="1:8" ht="66" customHeight="1">
      <c r="A104" s="158"/>
      <c r="B104" s="158" t="s">
        <v>101</v>
      </c>
      <c r="C104" s="158"/>
      <c r="D104" s="283"/>
      <c r="E104" s="159" t="s">
        <v>102</v>
      </c>
      <c r="F104" s="160">
        <f>F105</f>
        <v>1750000</v>
      </c>
      <c r="G104" s="160">
        <f>G105</f>
        <v>1570087</v>
      </c>
      <c r="H104" s="239"/>
    </row>
    <row r="105" spans="1:8" ht="79.5" customHeight="1">
      <c r="A105" s="158"/>
      <c r="B105" s="158"/>
      <c r="C105" s="158"/>
      <c r="D105" s="283">
        <v>8110</v>
      </c>
      <c r="E105" s="316" t="s">
        <v>408</v>
      </c>
      <c r="F105" s="160">
        <v>1750000</v>
      </c>
      <c r="G105" s="160">
        <v>1570087</v>
      </c>
      <c r="H105" s="239"/>
    </row>
    <row r="106" spans="1:8" ht="19.5" customHeight="1">
      <c r="A106" s="167" t="s">
        <v>57</v>
      </c>
      <c r="B106" s="167"/>
      <c r="C106" s="167"/>
      <c r="D106" s="284"/>
      <c r="E106" s="169" t="s">
        <v>58</v>
      </c>
      <c r="F106" s="170">
        <f>F107+F111</f>
        <v>1081070</v>
      </c>
      <c r="G106" s="170">
        <f>G107+G111</f>
        <v>736244</v>
      </c>
      <c r="H106" s="239">
        <f>G106/F106%</f>
        <v>68.10326805849759</v>
      </c>
    </row>
    <row r="107" spans="1:8" ht="19.5" customHeight="1">
      <c r="A107" s="158"/>
      <c r="B107" s="158" t="s">
        <v>103</v>
      </c>
      <c r="C107" s="158"/>
      <c r="D107" s="283"/>
      <c r="E107" s="159" t="s">
        <v>104</v>
      </c>
      <c r="F107" s="160">
        <f>F108+F109+F110</f>
        <v>344826</v>
      </c>
      <c r="G107" s="160">
        <f>G108+G109</f>
        <v>0</v>
      </c>
      <c r="H107" s="239"/>
    </row>
    <row r="108" spans="1:8" ht="18.75" customHeight="1">
      <c r="A108" s="158"/>
      <c r="B108" s="158"/>
      <c r="C108" s="158"/>
      <c r="D108" s="283">
        <v>4810</v>
      </c>
      <c r="E108" s="159" t="s">
        <v>323</v>
      </c>
      <c r="F108" s="160">
        <v>253518</v>
      </c>
      <c r="G108" s="160"/>
      <c r="H108" s="239"/>
    </row>
    <row r="109" spans="1:8" ht="19.5" customHeight="1">
      <c r="A109" s="158"/>
      <c r="B109" s="158"/>
      <c r="C109" s="158"/>
      <c r="D109" s="283">
        <v>4810</v>
      </c>
      <c r="E109" s="159" t="s">
        <v>324</v>
      </c>
      <c r="F109" s="160">
        <v>85000</v>
      </c>
      <c r="G109" s="160"/>
      <c r="H109" s="239"/>
    </row>
    <row r="110" spans="1:8" ht="33.75" customHeight="1">
      <c r="A110" s="158"/>
      <c r="B110" s="158"/>
      <c r="C110" s="158"/>
      <c r="D110" s="283">
        <v>6800</v>
      </c>
      <c r="E110" s="159" t="s">
        <v>409</v>
      </c>
      <c r="F110" s="160">
        <v>6308</v>
      </c>
      <c r="G110" s="160"/>
      <c r="H110" s="239"/>
    </row>
    <row r="111" spans="1:8" ht="31.5" customHeight="1">
      <c r="A111" s="158"/>
      <c r="B111" s="158" t="s">
        <v>138</v>
      </c>
      <c r="C111" s="158"/>
      <c r="D111" s="283"/>
      <c r="E111" s="159" t="s">
        <v>410</v>
      </c>
      <c r="F111" s="160">
        <f>F112</f>
        <v>736244</v>
      </c>
      <c r="G111" s="160">
        <f>G112</f>
        <v>736244</v>
      </c>
      <c r="H111" s="239"/>
    </row>
    <row r="112" spans="1:8" ht="43.5" customHeight="1">
      <c r="A112" s="158"/>
      <c r="B112" s="158"/>
      <c r="C112" s="158"/>
      <c r="D112" s="283">
        <v>2930</v>
      </c>
      <c r="E112" s="316" t="s">
        <v>411</v>
      </c>
      <c r="F112" s="160">
        <v>736244</v>
      </c>
      <c r="G112" s="160">
        <v>736244</v>
      </c>
      <c r="H112" s="239"/>
    </row>
    <row r="113" spans="1:8" ht="24.75" customHeight="1">
      <c r="A113" s="167" t="s">
        <v>43</v>
      </c>
      <c r="B113" s="167"/>
      <c r="C113" s="167"/>
      <c r="D113" s="284"/>
      <c r="E113" s="171" t="s">
        <v>44</v>
      </c>
      <c r="F113" s="170">
        <f>F114+F122+F130+F139+F145+F152+F161+F168+F170</f>
        <v>16924277</v>
      </c>
      <c r="G113" s="170">
        <f>G114+G122+G130+G139+G145+G152+G161+G168+G170</f>
        <v>10777004</v>
      </c>
      <c r="H113" s="220">
        <f>G113/F113%</f>
        <v>63.67778074064848</v>
      </c>
    </row>
    <row r="114" spans="1:8" ht="32.25" customHeight="1">
      <c r="A114" s="158"/>
      <c r="B114" s="158" t="s">
        <v>91</v>
      </c>
      <c r="C114" s="158"/>
      <c r="D114" s="283"/>
      <c r="E114" s="159" t="s">
        <v>150</v>
      </c>
      <c r="F114" s="160">
        <f>F115+F116+F117+F118+F119+F120+F121</f>
        <v>2501318</v>
      </c>
      <c r="G114" s="160">
        <f>G115+G116+G117+G118+G119+G120+G121</f>
        <v>2461987</v>
      </c>
      <c r="H114" s="239"/>
    </row>
    <row r="115" spans="1:8" ht="40.5" customHeight="1">
      <c r="A115" s="158"/>
      <c r="B115" s="158"/>
      <c r="C115" s="158"/>
      <c r="D115" s="283">
        <v>2540</v>
      </c>
      <c r="E115" s="316" t="s">
        <v>263</v>
      </c>
      <c r="F115" s="160">
        <v>1444304</v>
      </c>
      <c r="G115" s="160">
        <v>1404973</v>
      </c>
      <c r="H115" s="239"/>
    </row>
    <row r="116" spans="1:8" ht="40.5" customHeight="1">
      <c r="A116" s="158"/>
      <c r="B116" s="158"/>
      <c r="C116" s="158"/>
      <c r="D116" s="283">
        <v>3020</v>
      </c>
      <c r="E116" s="316" t="s">
        <v>397</v>
      </c>
      <c r="F116" s="160">
        <v>25756</v>
      </c>
      <c r="G116" s="160">
        <v>25756</v>
      </c>
      <c r="H116" s="239"/>
    </row>
    <row r="117" spans="1:8" ht="33.75" customHeight="1">
      <c r="A117" s="158"/>
      <c r="B117" s="158"/>
      <c r="C117" s="158"/>
      <c r="D117" s="283">
        <v>4010</v>
      </c>
      <c r="E117" s="159" t="s">
        <v>258</v>
      </c>
      <c r="F117" s="160">
        <v>696217</v>
      </c>
      <c r="G117" s="160">
        <v>696217</v>
      </c>
      <c r="H117" s="239"/>
    </row>
    <row r="118" spans="1:8" ht="30.75" customHeight="1">
      <c r="A118" s="158"/>
      <c r="B118" s="158"/>
      <c r="C118" s="158"/>
      <c r="D118" s="283">
        <v>4040</v>
      </c>
      <c r="E118" s="159" t="s">
        <v>272</v>
      </c>
      <c r="F118" s="160">
        <v>45039</v>
      </c>
      <c r="G118" s="160">
        <v>45039</v>
      </c>
      <c r="H118" s="239"/>
    </row>
    <row r="119" spans="1:8" ht="18.75" customHeight="1">
      <c r="A119" s="158"/>
      <c r="B119" s="158"/>
      <c r="C119" s="158"/>
      <c r="D119" s="288" t="s">
        <v>260</v>
      </c>
      <c r="E119" s="159" t="s">
        <v>261</v>
      </c>
      <c r="F119" s="160">
        <v>132041</v>
      </c>
      <c r="G119" s="160">
        <v>132041</v>
      </c>
      <c r="H119" s="239"/>
    </row>
    <row r="120" spans="1:8" ht="30.75" customHeight="1" hidden="1">
      <c r="A120" s="158"/>
      <c r="B120" s="158"/>
      <c r="C120" s="158"/>
      <c r="D120" s="288"/>
      <c r="E120" s="159"/>
      <c r="F120" s="160"/>
      <c r="G120" s="160"/>
      <c r="H120" s="239"/>
    </row>
    <row r="121" spans="1:8" ht="22.5" customHeight="1">
      <c r="A121" s="158"/>
      <c r="B121" s="158"/>
      <c r="C121" s="158"/>
      <c r="D121" s="288" t="s">
        <v>401</v>
      </c>
      <c r="E121" s="159" t="s">
        <v>262</v>
      </c>
      <c r="F121" s="160">
        <v>157961</v>
      </c>
      <c r="G121" s="160">
        <v>157961</v>
      </c>
      <c r="H121" s="239"/>
    </row>
    <row r="122" spans="1:8" ht="24" customHeight="1">
      <c r="A122" s="158"/>
      <c r="B122" s="158" t="s">
        <v>92</v>
      </c>
      <c r="C122" s="158"/>
      <c r="D122" s="283"/>
      <c r="E122" s="159" t="s">
        <v>93</v>
      </c>
      <c r="F122" s="160">
        <f>F123+F124+F125+F126+F127+F128+F129</f>
        <v>2053965</v>
      </c>
      <c r="G122" s="160">
        <f>G123+G124+G125+G126+G127+G128+G129</f>
        <v>2041826</v>
      </c>
      <c r="H122" s="239"/>
    </row>
    <row r="123" spans="1:8" ht="34.5" customHeight="1">
      <c r="A123" s="158"/>
      <c r="B123" s="158"/>
      <c r="C123" s="158"/>
      <c r="D123" s="283">
        <v>2540</v>
      </c>
      <c r="E123" s="241" t="s">
        <v>263</v>
      </c>
      <c r="F123" s="160">
        <v>378547</v>
      </c>
      <c r="G123" s="160">
        <v>366408</v>
      </c>
      <c r="H123" s="239"/>
    </row>
    <row r="124" spans="1:8" ht="31.5" customHeight="1">
      <c r="A124" s="158"/>
      <c r="B124" s="158"/>
      <c r="C124" s="158"/>
      <c r="D124" s="283">
        <v>3020</v>
      </c>
      <c r="E124" s="316" t="s">
        <v>397</v>
      </c>
      <c r="F124" s="160">
        <v>20442</v>
      </c>
      <c r="G124" s="160">
        <v>20442</v>
      </c>
      <c r="H124" s="239"/>
    </row>
    <row r="125" spans="1:8" ht="31.5" customHeight="1">
      <c r="A125" s="158"/>
      <c r="B125" s="158"/>
      <c r="C125" s="158"/>
      <c r="D125" s="283">
        <v>4010</v>
      </c>
      <c r="E125" s="159" t="s">
        <v>258</v>
      </c>
      <c r="F125" s="160">
        <v>1129377</v>
      </c>
      <c r="G125" s="160">
        <v>1129377</v>
      </c>
      <c r="H125" s="239"/>
    </row>
    <row r="126" spans="1:8" ht="30" customHeight="1">
      <c r="A126" s="158"/>
      <c r="B126" s="158"/>
      <c r="C126" s="158"/>
      <c r="D126" s="283">
        <v>4040</v>
      </c>
      <c r="E126" s="159" t="s">
        <v>272</v>
      </c>
      <c r="F126" s="160">
        <v>79955</v>
      </c>
      <c r="G126" s="160">
        <v>79955</v>
      </c>
      <c r="H126" s="239"/>
    </row>
    <row r="127" spans="1:8" ht="27" customHeight="1">
      <c r="A127" s="158"/>
      <c r="B127" s="158"/>
      <c r="C127" s="158"/>
      <c r="D127" s="288" t="s">
        <v>273</v>
      </c>
      <c r="E127" s="159" t="s">
        <v>261</v>
      </c>
      <c r="F127" s="160">
        <v>214225</v>
      </c>
      <c r="G127" s="160">
        <v>214225</v>
      </c>
      <c r="H127" s="239"/>
    </row>
    <row r="128" spans="1:8" ht="30" hidden="1">
      <c r="A128" s="158"/>
      <c r="B128" s="158"/>
      <c r="C128" s="158"/>
      <c r="D128" s="288">
        <v>4170</v>
      </c>
      <c r="E128" s="159" t="s">
        <v>182</v>
      </c>
      <c r="F128" s="160"/>
      <c r="G128" s="160"/>
      <c r="H128" s="239"/>
    </row>
    <row r="129" spans="1:8" ht="28.5" customHeight="1">
      <c r="A129" s="158"/>
      <c r="B129" s="158"/>
      <c r="C129" s="158"/>
      <c r="D129" s="288" t="s">
        <v>478</v>
      </c>
      <c r="E129" s="159" t="s">
        <v>262</v>
      </c>
      <c r="F129" s="160">
        <v>231419</v>
      </c>
      <c r="G129" s="160">
        <v>231419</v>
      </c>
      <c r="H129" s="239"/>
    </row>
    <row r="130" spans="1:8" ht="21.75" customHeight="1">
      <c r="A130" s="158"/>
      <c r="B130" s="158" t="s">
        <v>69</v>
      </c>
      <c r="C130" s="158"/>
      <c r="D130" s="283"/>
      <c r="E130" s="159" t="s">
        <v>82</v>
      </c>
      <c r="F130" s="160">
        <f>F131+F132+F133+F134+F135+F136+F137+F138</f>
        <v>1391824</v>
      </c>
      <c r="G130" s="160">
        <f>G131+G132+G133+G134+G135+G136+G137+G138</f>
        <v>668608</v>
      </c>
      <c r="H130" s="239"/>
    </row>
    <row r="131" spans="1:8" ht="49.5" customHeight="1">
      <c r="A131" s="158"/>
      <c r="B131" s="158"/>
      <c r="C131" s="158"/>
      <c r="D131" s="283">
        <v>2540</v>
      </c>
      <c r="E131" s="159" t="s">
        <v>263</v>
      </c>
      <c r="F131" s="160">
        <v>40784</v>
      </c>
      <c r="G131" s="160">
        <v>17568</v>
      </c>
      <c r="H131" s="239"/>
    </row>
    <row r="132" spans="1:8" ht="38.25" customHeight="1">
      <c r="A132" s="158"/>
      <c r="B132" s="158"/>
      <c r="C132" s="158"/>
      <c r="D132" s="283">
        <v>3020</v>
      </c>
      <c r="E132" s="316" t="s">
        <v>397</v>
      </c>
      <c r="F132" s="160">
        <v>1421</v>
      </c>
      <c r="G132" s="160">
        <v>1421</v>
      </c>
      <c r="H132" s="239"/>
    </row>
    <row r="133" spans="1:8" ht="28.5" customHeight="1">
      <c r="A133" s="158"/>
      <c r="B133" s="158"/>
      <c r="C133" s="158"/>
      <c r="D133" s="283">
        <v>4010</v>
      </c>
      <c r="E133" s="159" t="s">
        <v>258</v>
      </c>
      <c r="F133" s="160">
        <v>440694</v>
      </c>
      <c r="G133" s="160">
        <v>440694</v>
      </c>
      <c r="H133" s="239"/>
    </row>
    <row r="134" spans="1:8" ht="27.75" customHeight="1">
      <c r="A134" s="158"/>
      <c r="B134" s="158"/>
      <c r="C134" s="158"/>
      <c r="D134" s="283">
        <v>4040</v>
      </c>
      <c r="E134" s="159" t="s">
        <v>272</v>
      </c>
      <c r="F134" s="160">
        <v>34553</v>
      </c>
      <c r="G134" s="160">
        <v>34553</v>
      </c>
      <c r="H134" s="239"/>
    </row>
    <row r="135" spans="1:8" ht="26.25" customHeight="1">
      <c r="A135" s="158"/>
      <c r="B135" s="158"/>
      <c r="C135" s="158"/>
      <c r="D135" s="288" t="s">
        <v>260</v>
      </c>
      <c r="E135" s="159" t="s">
        <v>261</v>
      </c>
      <c r="F135" s="160">
        <v>80882</v>
      </c>
      <c r="G135" s="160">
        <v>80882</v>
      </c>
      <c r="H135" s="239"/>
    </row>
    <row r="136" spans="1:8" ht="32.25" customHeight="1">
      <c r="A136" s="158"/>
      <c r="B136" s="158"/>
      <c r="C136" s="158"/>
      <c r="D136" s="288">
        <v>4170</v>
      </c>
      <c r="E136" s="159" t="s">
        <v>182</v>
      </c>
      <c r="F136" s="160">
        <v>2400</v>
      </c>
      <c r="G136" s="160">
        <v>2400</v>
      </c>
      <c r="H136" s="239"/>
    </row>
    <row r="137" spans="1:8" ht="21.75" customHeight="1">
      <c r="A137" s="158"/>
      <c r="B137" s="158"/>
      <c r="C137" s="158"/>
      <c r="D137" s="288" t="s">
        <v>479</v>
      </c>
      <c r="E137" s="159" t="s">
        <v>262</v>
      </c>
      <c r="F137" s="160">
        <v>91090</v>
      </c>
      <c r="G137" s="160">
        <v>91090</v>
      </c>
      <c r="H137" s="239"/>
    </row>
    <row r="138" spans="1:8" ht="37.5" customHeight="1">
      <c r="A138" s="158"/>
      <c r="B138" s="158"/>
      <c r="C138" s="158"/>
      <c r="D138" s="288">
        <v>6050</v>
      </c>
      <c r="E138" s="159" t="s">
        <v>264</v>
      </c>
      <c r="F138" s="160">
        <v>700000</v>
      </c>
      <c r="G138" s="160"/>
      <c r="H138" s="239"/>
    </row>
    <row r="139" spans="1:8" ht="30.75" customHeight="1">
      <c r="A139" s="158"/>
      <c r="B139" s="158" t="s">
        <v>224</v>
      </c>
      <c r="C139" s="158"/>
      <c r="D139" s="283"/>
      <c r="E139" s="159" t="s">
        <v>225</v>
      </c>
      <c r="F139" s="160">
        <f>F140+F141+F142+F143+F144</f>
        <v>298983</v>
      </c>
      <c r="G139" s="160">
        <f>G140+G141+G142+G143+G144</f>
        <v>298983</v>
      </c>
      <c r="H139" s="239"/>
    </row>
    <row r="140" spans="1:8" ht="30.75" customHeight="1">
      <c r="A140" s="158"/>
      <c r="B140" s="158"/>
      <c r="C140" s="158"/>
      <c r="D140" s="283">
        <v>3020</v>
      </c>
      <c r="E140" s="316" t="s">
        <v>397</v>
      </c>
      <c r="F140" s="160">
        <v>14237</v>
      </c>
      <c r="G140" s="160">
        <v>14237</v>
      </c>
      <c r="H140" s="239"/>
    </row>
    <row r="141" spans="1:8" ht="36" customHeight="1">
      <c r="A141" s="158"/>
      <c r="B141" s="158"/>
      <c r="C141" s="158"/>
      <c r="D141" s="283">
        <v>4010</v>
      </c>
      <c r="E141" s="159" t="s">
        <v>258</v>
      </c>
      <c r="F141" s="160">
        <v>184478</v>
      </c>
      <c r="G141" s="160">
        <v>184478</v>
      </c>
      <c r="H141" s="239"/>
    </row>
    <row r="142" spans="1:8" ht="28.5" customHeight="1">
      <c r="A142" s="158"/>
      <c r="B142" s="158"/>
      <c r="C142" s="158"/>
      <c r="D142" s="283">
        <v>4040</v>
      </c>
      <c r="E142" s="159" t="s">
        <v>272</v>
      </c>
      <c r="F142" s="160">
        <v>14629</v>
      </c>
      <c r="G142" s="160">
        <v>14629</v>
      </c>
      <c r="H142" s="239"/>
    </row>
    <row r="143" spans="1:8" ht="27" customHeight="1">
      <c r="A143" s="158"/>
      <c r="B143" s="158"/>
      <c r="C143" s="158"/>
      <c r="D143" s="288" t="s">
        <v>260</v>
      </c>
      <c r="E143" s="159" t="s">
        <v>261</v>
      </c>
      <c r="F143" s="160">
        <v>37427</v>
      </c>
      <c r="G143" s="160">
        <v>37427</v>
      </c>
      <c r="H143" s="239"/>
    </row>
    <row r="144" spans="1:8" ht="19.5" customHeight="1">
      <c r="A144" s="158"/>
      <c r="B144" s="158"/>
      <c r="C144" s="158"/>
      <c r="D144" s="288" t="s">
        <v>280</v>
      </c>
      <c r="E144" s="159" t="s">
        <v>262</v>
      </c>
      <c r="F144" s="160">
        <v>48212</v>
      </c>
      <c r="G144" s="160">
        <v>48212</v>
      </c>
      <c r="H144" s="239"/>
    </row>
    <row r="145" spans="1:8" ht="22.5" customHeight="1">
      <c r="A145" s="158"/>
      <c r="B145" s="158" t="s">
        <v>94</v>
      </c>
      <c r="C145" s="158"/>
      <c r="D145" s="283"/>
      <c r="E145" s="159" t="s">
        <v>95</v>
      </c>
      <c r="F145" s="160">
        <f>F146+F147+F148+F149+F150+F151</f>
        <v>725451</v>
      </c>
      <c r="G145" s="160">
        <f>G146+G147+G148+G149+G150+G151</f>
        <v>725451</v>
      </c>
      <c r="H145" s="239"/>
    </row>
    <row r="146" spans="1:8" ht="29.25" customHeight="1">
      <c r="A146" s="158"/>
      <c r="B146" s="158"/>
      <c r="C146" s="158"/>
      <c r="D146" s="283">
        <v>3020</v>
      </c>
      <c r="E146" s="316" t="s">
        <v>397</v>
      </c>
      <c r="F146" s="160">
        <v>4047</v>
      </c>
      <c r="G146" s="160">
        <v>4047</v>
      </c>
      <c r="H146" s="239"/>
    </row>
    <row r="147" spans="1:8" ht="32.25" customHeight="1">
      <c r="A147" s="158"/>
      <c r="B147" s="158"/>
      <c r="C147" s="158"/>
      <c r="D147" s="283">
        <v>4010</v>
      </c>
      <c r="E147" s="159" t="s">
        <v>258</v>
      </c>
      <c r="F147" s="160">
        <v>463608</v>
      </c>
      <c r="G147" s="160">
        <v>463608</v>
      </c>
      <c r="H147" s="239"/>
    </row>
    <row r="148" spans="1:8" ht="35.25" customHeight="1">
      <c r="A148" s="158"/>
      <c r="B148" s="158"/>
      <c r="C148" s="158"/>
      <c r="D148" s="283">
        <v>4040</v>
      </c>
      <c r="E148" s="159" t="s">
        <v>272</v>
      </c>
      <c r="F148" s="160">
        <v>35954</v>
      </c>
      <c r="G148" s="160">
        <v>35954</v>
      </c>
      <c r="H148" s="239"/>
    </row>
    <row r="149" spans="1:8" ht="19.5" customHeight="1">
      <c r="A149" s="158"/>
      <c r="B149" s="158"/>
      <c r="C149" s="158"/>
      <c r="D149" s="288" t="s">
        <v>260</v>
      </c>
      <c r="E149" s="159" t="s">
        <v>261</v>
      </c>
      <c r="F149" s="160">
        <v>85645</v>
      </c>
      <c r="G149" s="160">
        <v>85645</v>
      </c>
      <c r="H149" s="239"/>
    </row>
    <row r="150" spans="1:8" ht="36" customHeight="1">
      <c r="A150" s="158"/>
      <c r="B150" s="158"/>
      <c r="C150" s="158"/>
      <c r="D150" s="288">
        <v>4170</v>
      </c>
      <c r="E150" s="159" t="s">
        <v>182</v>
      </c>
      <c r="F150" s="160">
        <v>5604</v>
      </c>
      <c r="G150" s="160">
        <v>5604</v>
      </c>
      <c r="H150" s="239"/>
    </row>
    <row r="151" spans="1:8" ht="24.75" customHeight="1">
      <c r="A151" s="158"/>
      <c r="B151" s="158"/>
      <c r="C151" s="158"/>
      <c r="D151" s="288" t="s">
        <v>412</v>
      </c>
      <c r="E151" s="159" t="s">
        <v>262</v>
      </c>
      <c r="F151" s="160">
        <v>130593</v>
      </c>
      <c r="G151" s="160">
        <v>130593</v>
      </c>
      <c r="H151" s="239"/>
    </row>
    <row r="152" spans="1:8" ht="21.75" customHeight="1">
      <c r="A152" s="158"/>
      <c r="B152" s="158" t="s">
        <v>70</v>
      </c>
      <c r="C152" s="158"/>
      <c r="D152" s="283"/>
      <c r="E152" s="159" t="s">
        <v>83</v>
      </c>
      <c r="F152" s="160">
        <f>F153+F154+F155+F156+F157+F158+F159+F160</f>
        <v>9115782</v>
      </c>
      <c r="G152" s="160">
        <f>G153+G154+G155+G156+G157+G158+G159+G160</f>
        <v>3815782</v>
      </c>
      <c r="H152" s="239"/>
    </row>
    <row r="153" spans="1:8" ht="34.5" customHeight="1">
      <c r="A153" s="158"/>
      <c r="B153" s="158"/>
      <c r="C153" s="158"/>
      <c r="D153" s="283">
        <v>3020</v>
      </c>
      <c r="E153" s="316" t="s">
        <v>397</v>
      </c>
      <c r="F153" s="160">
        <v>159030</v>
      </c>
      <c r="G153" s="160">
        <v>159030</v>
      </c>
      <c r="H153" s="239"/>
    </row>
    <row r="154" spans="1:8" ht="36" customHeight="1">
      <c r="A154" s="158"/>
      <c r="B154" s="158"/>
      <c r="C154" s="158"/>
      <c r="D154" s="283">
        <v>4010</v>
      </c>
      <c r="E154" s="159" t="s">
        <v>258</v>
      </c>
      <c r="F154" s="160">
        <v>2283479</v>
      </c>
      <c r="G154" s="160">
        <v>2283479</v>
      </c>
      <c r="H154" s="239"/>
    </row>
    <row r="155" spans="1:8" ht="32.25" customHeight="1">
      <c r="A155" s="158"/>
      <c r="B155" s="158"/>
      <c r="C155" s="158"/>
      <c r="D155" s="283">
        <v>4040</v>
      </c>
      <c r="E155" s="159" t="s">
        <v>272</v>
      </c>
      <c r="F155" s="160">
        <v>149238</v>
      </c>
      <c r="G155" s="160">
        <v>149238</v>
      </c>
      <c r="H155" s="239"/>
    </row>
    <row r="156" spans="1:8" ht="18.75" customHeight="1">
      <c r="A156" s="158"/>
      <c r="B156" s="158"/>
      <c r="C156" s="158"/>
      <c r="D156" s="288" t="s">
        <v>260</v>
      </c>
      <c r="E156" s="159" t="s">
        <v>261</v>
      </c>
      <c r="F156" s="160">
        <v>456698</v>
      </c>
      <c r="G156" s="160">
        <v>456698</v>
      </c>
      <c r="H156" s="239"/>
    </row>
    <row r="157" spans="1:8" ht="30">
      <c r="A157" s="158"/>
      <c r="B157" s="158"/>
      <c r="C157" s="158"/>
      <c r="D157" s="288">
        <v>4170</v>
      </c>
      <c r="E157" s="159" t="s">
        <v>182</v>
      </c>
      <c r="F157" s="160">
        <v>10874</v>
      </c>
      <c r="G157" s="160">
        <v>10874</v>
      </c>
      <c r="H157" s="239"/>
    </row>
    <row r="158" spans="1:8" ht="22.5" customHeight="1">
      <c r="A158" s="158"/>
      <c r="B158" s="158"/>
      <c r="C158" s="158"/>
      <c r="D158" s="288" t="s">
        <v>368</v>
      </c>
      <c r="E158" s="159" t="s">
        <v>262</v>
      </c>
      <c r="F158" s="160">
        <v>736463</v>
      </c>
      <c r="G158" s="160">
        <v>736463</v>
      </c>
      <c r="H158" s="239"/>
    </row>
    <row r="159" spans="1:8" ht="37.5" customHeight="1">
      <c r="A159" s="158"/>
      <c r="B159" s="158"/>
      <c r="C159" s="158"/>
      <c r="D159" s="283">
        <v>6050</v>
      </c>
      <c r="E159" s="159" t="s">
        <v>264</v>
      </c>
      <c r="F159" s="160">
        <v>5300000</v>
      </c>
      <c r="G159" s="160">
        <v>0</v>
      </c>
      <c r="H159" s="239"/>
    </row>
    <row r="160" spans="1:8" ht="45">
      <c r="A160" s="158"/>
      <c r="B160" s="158"/>
      <c r="C160" s="158"/>
      <c r="D160" s="283">
        <v>6060</v>
      </c>
      <c r="E160" s="159" t="s">
        <v>265</v>
      </c>
      <c r="F160" s="160">
        <v>20000</v>
      </c>
      <c r="G160" s="160">
        <v>20000</v>
      </c>
      <c r="H160" s="239"/>
    </row>
    <row r="161" spans="1:8" ht="25.5" customHeight="1">
      <c r="A161" s="158"/>
      <c r="B161" s="158" t="s">
        <v>96</v>
      </c>
      <c r="C161" s="158"/>
      <c r="D161" s="283"/>
      <c r="E161" s="159" t="s">
        <v>97</v>
      </c>
      <c r="F161" s="160">
        <f>F162+F163+F164+F165+F166+F167</f>
        <v>547810</v>
      </c>
      <c r="G161" s="160">
        <f>G162+G163+G164+G165+G166+G167</f>
        <v>547810</v>
      </c>
      <c r="H161" s="239"/>
    </row>
    <row r="162" spans="1:8" ht="31.5" customHeight="1">
      <c r="A162" s="158"/>
      <c r="B162" s="158"/>
      <c r="C162" s="158"/>
      <c r="D162" s="283">
        <v>3020</v>
      </c>
      <c r="E162" s="316" t="s">
        <v>397</v>
      </c>
      <c r="F162" s="160">
        <v>558</v>
      </c>
      <c r="G162" s="160">
        <v>558</v>
      </c>
      <c r="H162" s="239"/>
    </row>
    <row r="163" spans="1:8" ht="38.25" customHeight="1">
      <c r="A163" s="158"/>
      <c r="B163" s="158"/>
      <c r="C163" s="158"/>
      <c r="D163" s="283">
        <v>4010</v>
      </c>
      <c r="E163" s="316" t="s">
        <v>258</v>
      </c>
      <c r="F163" s="160">
        <v>370727</v>
      </c>
      <c r="G163" s="160">
        <v>370727</v>
      </c>
      <c r="H163" s="239"/>
    </row>
    <row r="164" spans="1:8" ht="35.25" customHeight="1">
      <c r="A164" s="158"/>
      <c r="B164" s="158"/>
      <c r="C164" s="158"/>
      <c r="D164" s="283">
        <v>4040</v>
      </c>
      <c r="E164" s="316" t="s">
        <v>272</v>
      </c>
      <c r="F164" s="160">
        <v>24538</v>
      </c>
      <c r="G164" s="160">
        <v>24538</v>
      </c>
      <c r="H164" s="239"/>
    </row>
    <row r="165" spans="1:8" ht="26.25" customHeight="1">
      <c r="A165" s="158"/>
      <c r="B165" s="158"/>
      <c r="C165" s="158"/>
      <c r="D165" s="288" t="s">
        <v>260</v>
      </c>
      <c r="E165" s="316" t="s">
        <v>261</v>
      </c>
      <c r="F165" s="160">
        <v>67217</v>
      </c>
      <c r="G165" s="160">
        <v>67217</v>
      </c>
      <c r="H165" s="239"/>
    </row>
    <row r="166" spans="1:8" ht="15.75" hidden="1">
      <c r="A166" s="158"/>
      <c r="B166" s="158"/>
      <c r="C166" s="158"/>
      <c r="D166" s="288">
        <v>4170</v>
      </c>
      <c r="E166" s="316" t="s">
        <v>182</v>
      </c>
      <c r="F166" s="160"/>
      <c r="G166" s="160"/>
      <c r="H166" s="239"/>
    </row>
    <row r="167" spans="1:8" ht="28.5" customHeight="1">
      <c r="A167" s="158"/>
      <c r="B167" s="158"/>
      <c r="C167" s="158"/>
      <c r="D167" s="288" t="s">
        <v>480</v>
      </c>
      <c r="E167" s="316" t="s">
        <v>262</v>
      </c>
      <c r="F167" s="160">
        <v>84770</v>
      </c>
      <c r="G167" s="160">
        <v>84770</v>
      </c>
      <c r="H167" s="239"/>
    </row>
    <row r="168" spans="1:8" ht="36" customHeight="1">
      <c r="A168" s="158"/>
      <c r="B168" s="158" t="s">
        <v>226</v>
      </c>
      <c r="C168" s="158"/>
      <c r="D168" s="283"/>
      <c r="E168" s="316" t="s">
        <v>227</v>
      </c>
      <c r="F168" s="160">
        <f>F169</f>
        <v>37779</v>
      </c>
      <c r="G168" s="160">
        <f>G169</f>
        <v>30857</v>
      </c>
      <c r="H168" s="239"/>
    </row>
    <row r="169" spans="1:9" ht="21" customHeight="1">
      <c r="A169" s="158"/>
      <c r="B169" s="158"/>
      <c r="C169" s="158"/>
      <c r="D169" s="288" t="s">
        <v>360</v>
      </c>
      <c r="E169" s="316" t="s">
        <v>262</v>
      </c>
      <c r="F169" s="160">
        <v>37779</v>
      </c>
      <c r="G169" s="160">
        <v>30857</v>
      </c>
      <c r="H169" s="239"/>
      <c r="I169" s="330"/>
    </row>
    <row r="170" spans="1:8" ht="21" customHeight="1">
      <c r="A170" s="158"/>
      <c r="B170" s="158" t="s">
        <v>45</v>
      </c>
      <c r="C170" s="158"/>
      <c r="D170" s="283"/>
      <c r="E170" s="316" t="s">
        <v>46</v>
      </c>
      <c r="F170" s="160">
        <f>F171+F172+F173+F174+F175+F176+F177</f>
        <v>251365</v>
      </c>
      <c r="G170" s="160">
        <f>G171+G172+G173+G174+G175+G176+G177</f>
        <v>185700</v>
      </c>
      <c r="H170" s="239"/>
    </row>
    <row r="171" spans="1:8" ht="32.25" customHeight="1">
      <c r="A171" s="158"/>
      <c r="B171" s="158"/>
      <c r="C171" s="158"/>
      <c r="D171" s="283" t="s">
        <v>359</v>
      </c>
      <c r="E171" s="316" t="s">
        <v>258</v>
      </c>
      <c r="F171" s="160">
        <v>21502</v>
      </c>
      <c r="G171" s="160">
        <v>21502</v>
      </c>
      <c r="H171" s="239"/>
    </row>
    <row r="172" spans="1:8" ht="17.25" customHeight="1">
      <c r="A172" s="158"/>
      <c r="B172" s="158"/>
      <c r="C172" s="158"/>
      <c r="D172" s="283">
        <v>4110</v>
      </c>
      <c r="E172" s="316" t="s">
        <v>261</v>
      </c>
      <c r="F172" s="160">
        <v>46</v>
      </c>
      <c r="G172" s="160">
        <v>46</v>
      </c>
      <c r="H172" s="239"/>
    </row>
    <row r="173" spans="1:8" ht="28.5" customHeight="1">
      <c r="A173" s="158"/>
      <c r="B173" s="158"/>
      <c r="C173" s="158"/>
      <c r="D173" s="288" t="s">
        <v>361</v>
      </c>
      <c r="E173" s="316" t="s">
        <v>261</v>
      </c>
      <c r="F173" s="160">
        <v>9111</v>
      </c>
      <c r="G173" s="160">
        <v>9111</v>
      </c>
      <c r="H173" s="239"/>
    </row>
    <row r="174" spans="1:8" ht="16.5" customHeight="1">
      <c r="A174" s="158"/>
      <c r="B174" s="158"/>
      <c r="C174" s="158"/>
      <c r="D174" s="288">
        <v>4170</v>
      </c>
      <c r="E174" s="316" t="s">
        <v>182</v>
      </c>
      <c r="F174" s="160">
        <v>1568</v>
      </c>
      <c r="G174" s="160">
        <v>1200</v>
      </c>
      <c r="H174" s="239"/>
    </row>
    <row r="175" spans="1:8" ht="16.5" customHeight="1">
      <c r="A175" s="158"/>
      <c r="B175" s="158"/>
      <c r="C175" s="158"/>
      <c r="D175" s="288" t="s">
        <v>362</v>
      </c>
      <c r="E175" s="316" t="s">
        <v>182</v>
      </c>
      <c r="F175" s="160">
        <v>76518</v>
      </c>
      <c r="G175" s="160">
        <v>76517</v>
      </c>
      <c r="H175" s="239"/>
    </row>
    <row r="176" spans="1:8" ht="15.75">
      <c r="A176" s="158"/>
      <c r="B176" s="158"/>
      <c r="C176" s="158"/>
      <c r="D176" s="288" t="s">
        <v>481</v>
      </c>
      <c r="E176" s="316" t="s">
        <v>262</v>
      </c>
      <c r="F176" s="160">
        <v>90798</v>
      </c>
      <c r="G176" s="160">
        <v>25502</v>
      </c>
      <c r="H176" s="239"/>
    </row>
    <row r="177" spans="1:8" ht="15.75">
      <c r="A177" s="158"/>
      <c r="B177" s="158"/>
      <c r="C177" s="158"/>
      <c r="D177" s="288" t="s">
        <v>413</v>
      </c>
      <c r="E177" s="316" t="s">
        <v>262</v>
      </c>
      <c r="F177" s="160">
        <v>51822</v>
      </c>
      <c r="G177" s="160">
        <v>51822</v>
      </c>
      <c r="H177" s="239"/>
    </row>
    <row r="178" spans="1:8" ht="24" customHeight="1">
      <c r="A178" s="167" t="s">
        <v>29</v>
      </c>
      <c r="B178" s="167"/>
      <c r="C178" s="167"/>
      <c r="D178" s="284"/>
      <c r="E178" s="169" t="s">
        <v>30</v>
      </c>
      <c r="F178" s="170">
        <f>F179</f>
        <v>10970047</v>
      </c>
      <c r="G178" s="170">
        <f>G179</f>
        <v>10964387</v>
      </c>
      <c r="H178" s="220">
        <f>G178/F178%</f>
        <v>99.94840496125495</v>
      </c>
    </row>
    <row r="179" spans="1:8" ht="43.5" customHeight="1">
      <c r="A179" s="158"/>
      <c r="B179" s="158" t="s">
        <v>31</v>
      </c>
      <c r="C179" s="158"/>
      <c r="D179" s="283"/>
      <c r="E179" s="241" t="s">
        <v>163</v>
      </c>
      <c r="F179" s="160">
        <f>F180+F181</f>
        <v>10970047</v>
      </c>
      <c r="G179" s="160">
        <f>G180+G181</f>
        <v>10964387</v>
      </c>
      <c r="H179" s="239"/>
    </row>
    <row r="180" spans="1:8" ht="81.75" customHeight="1">
      <c r="A180" s="158"/>
      <c r="B180" s="158"/>
      <c r="C180" s="158"/>
      <c r="D180" s="283">
        <v>2320</v>
      </c>
      <c r="E180" s="390" t="s">
        <v>267</v>
      </c>
      <c r="F180" s="160">
        <v>10897972</v>
      </c>
      <c r="G180" s="160">
        <v>10897972</v>
      </c>
      <c r="H180" s="239"/>
    </row>
    <row r="181" spans="1:8" ht="18.75" customHeight="1">
      <c r="A181" s="158"/>
      <c r="B181" s="158"/>
      <c r="C181" s="158"/>
      <c r="D181" s="283">
        <v>4130</v>
      </c>
      <c r="E181" s="159" t="s">
        <v>262</v>
      </c>
      <c r="F181" s="160">
        <v>72075</v>
      </c>
      <c r="G181" s="160">
        <v>66415</v>
      </c>
      <c r="H181" s="239"/>
    </row>
    <row r="182" spans="1:8" ht="21" customHeight="1">
      <c r="A182" s="167" t="s">
        <v>135</v>
      </c>
      <c r="B182" s="167"/>
      <c r="C182" s="167"/>
      <c r="D182" s="284"/>
      <c r="E182" s="169" t="s">
        <v>136</v>
      </c>
      <c r="F182" s="170">
        <f>F183+F193+F195+F200+F210+F212</f>
        <v>7450548</v>
      </c>
      <c r="G182" s="170">
        <f>G183+G193+G195+G200+G210+G212</f>
        <v>6261411</v>
      </c>
      <c r="H182" s="220">
        <f>G182/F182%</f>
        <v>84.03960352983432</v>
      </c>
    </row>
    <row r="183" spans="1:8" ht="38.25" customHeight="1">
      <c r="A183" s="158"/>
      <c r="B183" s="158" t="s">
        <v>137</v>
      </c>
      <c r="C183" s="158"/>
      <c r="D183" s="283"/>
      <c r="E183" s="159" t="s">
        <v>47</v>
      </c>
      <c r="F183" s="160">
        <f>F184+F185+F186+F187+F188+F189+F190+F191+F192</f>
        <v>3679708</v>
      </c>
      <c r="G183" s="160">
        <f>G184+G185+G186+G187+G188+G189+G190+G191+G192</f>
        <v>3027420</v>
      </c>
      <c r="H183" s="239"/>
    </row>
    <row r="184" spans="1:8" ht="87.75" customHeight="1">
      <c r="A184" s="158"/>
      <c r="B184" s="158"/>
      <c r="C184" s="158"/>
      <c r="D184" s="283">
        <v>2320</v>
      </c>
      <c r="E184" s="242" t="s">
        <v>267</v>
      </c>
      <c r="F184" s="160">
        <v>550000</v>
      </c>
      <c r="G184" s="160">
        <v>343045</v>
      </c>
      <c r="H184" s="239"/>
    </row>
    <row r="185" spans="1:8" ht="50.25" customHeight="1">
      <c r="A185" s="158"/>
      <c r="B185" s="158"/>
      <c r="C185" s="158"/>
      <c r="D185" s="283">
        <v>2580</v>
      </c>
      <c r="E185" s="242" t="s">
        <v>279</v>
      </c>
      <c r="F185" s="160">
        <v>844620</v>
      </c>
      <c r="G185" s="160">
        <v>735012</v>
      </c>
      <c r="H185" s="239"/>
    </row>
    <row r="186" spans="1:8" ht="107.25" customHeight="1">
      <c r="A186" s="158"/>
      <c r="B186" s="158"/>
      <c r="C186" s="158"/>
      <c r="D186" s="283">
        <v>2830</v>
      </c>
      <c r="E186" s="242" t="s">
        <v>314</v>
      </c>
      <c r="F186" s="160">
        <v>1523688</v>
      </c>
      <c r="G186" s="160">
        <v>1338650</v>
      </c>
      <c r="H186" s="239"/>
    </row>
    <row r="187" spans="1:8" ht="19.5" customHeight="1">
      <c r="A187" s="158"/>
      <c r="B187" s="158"/>
      <c r="C187" s="158"/>
      <c r="D187" s="283">
        <v>3110</v>
      </c>
      <c r="E187" s="316" t="s">
        <v>414</v>
      </c>
      <c r="F187" s="160">
        <v>250700</v>
      </c>
      <c r="G187" s="160">
        <v>163602</v>
      </c>
      <c r="H187" s="239"/>
    </row>
    <row r="188" spans="1:8" ht="36" customHeight="1">
      <c r="A188" s="158"/>
      <c r="B188" s="158"/>
      <c r="C188" s="158"/>
      <c r="D188" s="283">
        <v>4010</v>
      </c>
      <c r="E188" s="243" t="s">
        <v>258</v>
      </c>
      <c r="F188" s="160">
        <v>21300</v>
      </c>
      <c r="G188" s="160">
        <v>18227</v>
      </c>
      <c r="H188" s="239"/>
    </row>
    <row r="189" spans="1:8" ht="35.25" customHeight="1">
      <c r="A189" s="158"/>
      <c r="B189" s="158"/>
      <c r="C189" s="158"/>
      <c r="D189" s="283">
        <v>4040</v>
      </c>
      <c r="E189" s="159" t="s">
        <v>272</v>
      </c>
      <c r="F189" s="160">
        <v>3986</v>
      </c>
      <c r="G189" s="160">
        <v>3691</v>
      </c>
      <c r="H189" s="239"/>
    </row>
    <row r="190" spans="1:8" ht="24" customHeight="1">
      <c r="A190" s="158"/>
      <c r="B190" s="158"/>
      <c r="C190" s="158"/>
      <c r="D190" s="288" t="s">
        <v>260</v>
      </c>
      <c r="E190" s="159" t="s">
        <v>261</v>
      </c>
      <c r="F190" s="160">
        <v>13400</v>
      </c>
      <c r="G190" s="160">
        <v>3191</v>
      </c>
      <c r="H190" s="239"/>
    </row>
    <row r="191" spans="1:8" ht="27.75" customHeight="1">
      <c r="A191" s="158"/>
      <c r="B191" s="158"/>
      <c r="C191" s="158"/>
      <c r="D191" s="288">
        <v>4170</v>
      </c>
      <c r="E191" s="159" t="s">
        <v>182</v>
      </c>
      <c r="F191" s="160">
        <v>44300</v>
      </c>
      <c r="G191" s="160">
        <v>43441</v>
      </c>
      <c r="H191" s="239"/>
    </row>
    <row r="192" spans="1:8" ht="21" customHeight="1">
      <c r="A192" s="158"/>
      <c r="B192" s="158"/>
      <c r="C192" s="158"/>
      <c r="D192" s="288" t="s">
        <v>483</v>
      </c>
      <c r="E192" s="159" t="s">
        <v>262</v>
      </c>
      <c r="F192" s="160">
        <v>427714</v>
      </c>
      <c r="G192" s="160">
        <v>378561</v>
      </c>
      <c r="H192" s="239"/>
    </row>
    <row r="193" spans="1:8" ht="21" customHeight="1">
      <c r="A193" s="158"/>
      <c r="B193" s="158" t="s">
        <v>484</v>
      </c>
      <c r="C193" s="158"/>
      <c r="D193" s="288"/>
      <c r="E193" s="159" t="s">
        <v>485</v>
      </c>
      <c r="F193" s="160">
        <f>F194</f>
        <v>145484</v>
      </c>
      <c r="G193" s="160">
        <f>G194</f>
        <v>145484</v>
      </c>
      <c r="H193" s="239"/>
    </row>
    <row r="194" spans="1:8" ht="15.75">
      <c r="A194" s="158"/>
      <c r="B194" s="158"/>
      <c r="C194" s="158"/>
      <c r="D194" s="288" t="s">
        <v>486</v>
      </c>
      <c r="E194" s="159" t="s">
        <v>262</v>
      </c>
      <c r="F194" s="160">
        <v>145484</v>
      </c>
      <c r="G194" s="160">
        <v>145484</v>
      </c>
      <c r="H194" s="239"/>
    </row>
    <row r="195" spans="1:8" ht="24.75" customHeight="1">
      <c r="A195" s="158"/>
      <c r="B195" s="158" t="s">
        <v>149</v>
      </c>
      <c r="C195" s="158"/>
      <c r="D195" s="283"/>
      <c r="E195" s="159" t="s">
        <v>48</v>
      </c>
      <c r="F195" s="160">
        <f>F196+F197+F198+F199</f>
        <v>2473001</v>
      </c>
      <c r="G195" s="160">
        <f>G196+G197+G198+G199</f>
        <v>2153474</v>
      </c>
      <c r="H195" s="239"/>
    </row>
    <row r="196" spans="1:8" ht="86.25" customHeight="1">
      <c r="A196" s="158"/>
      <c r="B196" s="158"/>
      <c r="C196" s="158"/>
      <c r="D196" s="283">
        <v>2320</v>
      </c>
      <c r="E196" s="242" t="s">
        <v>267</v>
      </c>
      <c r="F196" s="160">
        <v>180000</v>
      </c>
      <c r="G196" s="160">
        <v>161941</v>
      </c>
      <c r="H196" s="239"/>
    </row>
    <row r="197" spans="1:8" ht="30" customHeight="1">
      <c r="A197" s="158"/>
      <c r="B197" s="158"/>
      <c r="C197" s="158"/>
      <c r="D197" s="283">
        <v>3110</v>
      </c>
      <c r="E197" s="159" t="s">
        <v>414</v>
      </c>
      <c r="F197" s="160">
        <v>1942609</v>
      </c>
      <c r="G197" s="160">
        <v>1787890</v>
      </c>
      <c r="H197" s="239"/>
    </row>
    <row r="198" spans="1:8" ht="26.25" customHeight="1">
      <c r="A198" s="158"/>
      <c r="B198" s="158"/>
      <c r="C198" s="158"/>
      <c r="D198" s="288" t="s">
        <v>260</v>
      </c>
      <c r="E198" s="316" t="s">
        <v>261</v>
      </c>
      <c r="F198" s="160">
        <v>70200</v>
      </c>
      <c r="G198" s="160">
        <v>16950</v>
      </c>
      <c r="H198" s="239"/>
    </row>
    <row r="199" spans="1:8" ht="15.75">
      <c r="A199" s="158"/>
      <c r="B199" s="158"/>
      <c r="C199" s="158"/>
      <c r="D199" s="288">
        <v>4170</v>
      </c>
      <c r="E199" s="316" t="s">
        <v>182</v>
      </c>
      <c r="F199" s="160">
        <v>280192</v>
      </c>
      <c r="G199" s="160">
        <v>186693</v>
      </c>
      <c r="H199" s="239"/>
    </row>
    <row r="200" spans="1:8" ht="28.5">
      <c r="A200" s="158"/>
      <c r="B200" s="158" t="s">
        <v>140</v>
      </c>
      <c r="C200" s="158"/>
      <c r="D200" s="283"/>
      <c r="E200" s="316" t="s">
        <v>36</v>
      </c>
      <c r="F200" s="160">
        <f>F201+F202+F203+F204+F205+F206+F207+F208+F209</f>
        <v>1103833</v>
      </c>
      <c r="G200" s="160">
        <f>G201+G202+G203+G204+G205+G206+G207+G208+G209</f>
        <v>890011</v>
      </c>
      <c r="H200" s="239"/>
    </row>
    <row r="201" spans="1:8" ht="27.75" customHeight="1">
      <c r="A201" s="158"/>
      <c r="B201" s="158"/>
      <c r="C201" s="158"/>
      <c r="D201" s="288">
        <v>4010</v>
      </c>
      <c r="E201" s="316" t="s">
        <v>258</v>
      </c>
      <c r="F201" s="160">
        <v>500000</v>
      </c>
      <c r="G201" s="160">
        <v>426680</v>
      </c>
      <c r="H201" s="239"/>
    </row>
    <row r="202" spans="1:8" ht="27.75" customHeight="1">
      <c r="A202" s="158"/>
      <c r="B202" s="158"/>
      <c r="C202" s="158"/>
      <c r="D202" s="288" t="s">
        <v>415</v>
      </c>
      <c r="E202" s="316" t="s">
        <v>258</v>
      </c>
      <c r="F202" s="160">
        <v>15000</v>
      </c>
      <c r="G202" s="160">
        <v>13000</v>
      </c>
      <c r="H202" s="239"/>
    </row>
    <row r="203" spans="1:8" ht="33" customHeight="1">
      <c r="A203" s="158"/>
      <c r="B203" s="158"/>
      <c r="C203" s="158"/>
      <c r="D203" s="283">
        <v>4040</v>
      </c>
      <c r="E203" s="316" t="s">
        <v>272</v>
      </c>
      <c r="F203" s="160">
        <v>35654</v>
      </c>
      <c r="G203" s="160">
        <v>35654</v>
      </c>
      <c r="H203" s="239"/>
    </row>
    <row r="204" spans="1:8" ht="25.5" customHeight="1">
      <c r="A204" s="158"/>
      <c r="B204" s="158"/>
      <c r="C204" s="158"/>
      <c r="D204" s="288" t="s">
        <v>416</v>
      </c>
      <c r="E204" s="316" t="s">
        <v>261</v>
      </c>
      <c r="F204" s="160">
        <v>97000</v>
      </c>
      <c r="G204" s="160">
        <v>79232</v>
      </c>
      <c r="H204" s="239"/>
    </row>
    <row r="205" spans="1:8" ht="25.5" customHeight="1">
      <c r="A205" s="158"/>
      <c r="B205" s="158"/>
      <c r="C205" s="158"/>
      <c r="D205" s="288" t="s">
        <v>417</v>
      </c>
      <c r="E205" s="316" t="s">
        <v>261</v>
      </c>
      <c r="F205" s="160">
        <v>2400</v>
      </c>
      <c r="G205" s="160">
        <v>2307</v>
      </c>
      <c r="H205" s="239"/>
    </row>
    <row r="206" spans="1:8" ht="20.25" customHeight="1">
      <c r="A206" s="158"/>
      <c r="B206" s="158"/>
      <c r="C206" s="158"/>
      <c r="D206" s="288">
        <v>4170</v>
      </c>
      <c r="E206" s="316" t="s">
        <v>182</v>
      </c>
      <c r="F206" s="160">
        <v>13617</v>
      </c>
      <c r="G206" s="160">
        <v>9326</v>
      </c>
      <c r="H206" s="239"/>
    </row>
    <row r="207" spans="1:8" ht="23.25" customHeight="1">
      <c r="A207" s="158"/>
      <c r="B207" s="158"/>
      <c r="C207" s="158"/>
      <c r="D207" s="288" t="s">
        <v>418</v>
      </c>
      <c r="E207" s="316" t="s">
        <v>182</v>
      </c>
      <c r="F207" s="160">
        <v>32700</v>
      </c>
      <c r="G207" s="160">
        <v>31800</v>
      </c>
      <c r="H207" s="239"/>
    </row>
    <row r="208" spans="1:8" ht="24" customHeight="1">
      <c r="A208" s="158"/>
      <c r="B208" s="158"/>
      <c r="C208" s="158"/>
      <c r="D208" s="288" t="s">
        <v>368</v>
      </c>
      <c r="E208" s="316" t="s">
        <v>262</v>
      </c>
      <c r="F208" s="160">
        <v>267401</v>
      </c>
      <c r="G208" s="160">
        <v>188981</v>
      </c>
      <c r="H208" s="239"/>
    </row>
    <row r="209" spans="1:8" ht="25.5" customHeight="1">
      <c r="A209" s="158"/>
      <c r="B209" s="158"/>
      <c r="C209" s="158"/>
      <c r="D209" s="288" t="s">
        <v>419</v>
      </c>
      <c r="E209" s="316" t="s">
        <v>262</v>
      </c>
      <c r="F209" s="160">
        <v>140061</v>
      </c>
      <c r="G209" s="160">
        <v>103031</v>
      </c>
      <c r="H209" s="239"/>
    </row>
    <row r="210" spans="1:8" ht="40.5" customHeight="1">
      <c r="A210" s="158"/>
      <c r="B210" s="158" t="s">
        <v>185</v>
      </c>
      <c r="C210" s="158"/>
      <c r="D210" s="283"/>
      <c r="E210" s="241" t="s">
        <v>186</v>
      </c>
      <c r="F210" s="160">
        <f>F211</f>
        <v>6522</v>
      </c>
      <c r="G210" s="160">
        <f>G211</f>
        <v>3022</v>
      </c>
      <c r="H210" s="239"/>
    </row>
    <row r="211" spans="1:8" ht="78" customHeight="1">
      <c r="A211" s="158"/>
      <c r="B211" s="158"/>
      <c r="C211" s="158"/>
      <c r="D211" s="288">
        <v>2830</v>
      </c>
      <c r="E211" s="390" t="s">
        <v>314</v>
      </c>
      <c r="F211" s="160">
        <v>6522</v>
      </c>
      <c r="G211" s="160">
        <v>3022</v>
      </c>
      <c r="H211" s="239"/>
    </row>
    <row r="212" spans="1:8" ht="18.75" customHeight="1">
      <c r="A212" s="158"/>
      <c r="B212" s="158" t="s">
        <v>487</v>
      </c>
      <c r="C212" s="158"/>
      <c r="D212" s="288"/>
      <c r="E212" s="390" t="s">
        <v>46</v>
      </c>
      <c r="F212" s="160">
        <f>F213</f>
        <v>42000</v>
      </c>
      <c r="G212" s="160">
        <f>G213</f>
        <v>42000</v>
      </c>
      <c r="H212" s="239"/>
    </row>
    <row r="213" spans="1:8" ht="69" customHeight="1">
      <c r="A213" s="158"/>
      <c r="B213" s="158"/>
      <c r="C213" s="158"/>
      <c r="D213" s="288">
        <v>2710</v>
      </c>
      <c r="E213" s="390" t="s">
        <v>510</v>
      </c>
      <c r="F213" s="160">
        <v>42000</v>
      </c>
      <c r="G213" s="160">
        <v>42000</v>
      </c>
      <c r="H213" s="239"/>
    </row>
    <row r="214" spans="1:8" ht="54.75" customHeight="1">
      <c r="A214" s="167" t="s">
        <v>33</v>
      </c>
      <c r="B214" s="167"/>
      <c r="C214" s="167"/>
      <c r="D214" s="284"/>
      <c r="E214" s="171" t="s">
        <v>234</v>
      </c>
      <c r="F214" s="170">
        <f>F218+F215</f>
        <v>3660099</v>
      </c>
      <c r="G214" s="170">
        <f>G218+G215</f>
        <v>1342082</v>
      </c>
      <c r="H214" s="220">
        <f>G214/F214%</f>
        <v>36.66791526677284</v>
      </c>
    </row>
    <row r="215" spans="1:8" ht="56.25" customHeight="1">
      <c r="A215" s="244"/>
      <c r="B215" s="244" t="s">
        <v>229</v>
      </c>
      <c r="C215" s="244"/>
      <c r="D215" s="283"/>
      <c r="E215" s="243" t="s">
        <v>230</v>
      </c>
      <c r="F215" s="245">
        <f>F216+F217</f>
        <v>69048</v>
      </c>
      <c r="G215" s="245">
        <f>G216+G217</f>
        <v>62746</v>
      </c>
      <c r="H215" s="246"/>
    </row>
    <row r="216" spans="1:8" ht="91.5" customHeight="1">
      <c r="A216" s="244"/>
      <c r="B216" s="244"/>
      <c r="C216" s="244"/>
      <c r="D216" s="283">
        <v>2320</v>
      </c>
      <c r="E216" s="242" t="s">
        <v>267</v>
      </c>
      <c r="F216" s="245">
        <v>19728</v>
      </c>
      <c r="G216" s="245">
        <v>13426</v>
      </c>
      <c r="H216" s="246"/>
    </row>
    <row r="217" spans="1:8" ht="49.5" customHeight="1">
      <c r="A217" s="244"/>
      <c r="B217" s="244"/>
      <c r="C217" s="244"/>
      <c r="D217" s="283">
        <v>2580</v>
      </c>
      <c r="E217" s="242" t="s">
        <v>279</v>
      </c>
      <c r="F217" s="245">
        <v>49320</v>
      </c>
      <c r="G217" s="245">
        <v>49320</v>
      </c>
      <c r="H217" s="246"/>
    </row>
    <row r="218" spans="1:8" ht="27" customHeight="1">
      <c r="A218" s="158"/>
      <c r="B218" s="158" t="s">
        <v>37</v>
      </c>
      <c r="C218" s="158"/>
      <c r="D218" s="283"/>
      <c r="E218" s="159" t="s">
        <v>38</v>
      </c>
      <c r="F218" s="160">
        <f>F219+F220</f>
        <v>3591051</v>
      </c>
      <c r="G218" s="160">
        <f>G219+G220</f>
        <v>1279336</v>
      </c>
      <c r="H218" s="239"/>
    </row>
    <row r="219" spans="1:8" ht="88.5" customHeight="1">
      <c r="A219" s="158"/>
      <c r="B219" s="158"/>
      <c r="C219" s="158"/>
      <c r="D219" s="283">
        <v>2320</v>
      </c>
      <c r="E219" s="242" t="s">
        <v>267</v>
      </c>
      <c r="F219" s="160">
        <v>1279336</v>
      </c>
      <c r="G219" s="160">
        <v>1279336</v>
      </c>
      <c r="H219" s="239"/>
    </row>
    <row r="220" spans="1:8" ht="105">
      <c r="A220" s="158"/>
      <c r="B220" s="158"/>
      <c r="C220" s="158"/>
      <c r="D220" s="283">
        <v>6620</v>
      </c>
      <c r="E220" s="5" t="s">
        <v>350</v>
      </c>
      <c r="F220" s="160">
        <v>2311715</v>
      </c>
      <c r="G220" s="160"/>
      <c r="H220" s="239"/>
    </row>
    <row r="221" spans="1:8" ht="31.5">
      <c r="A221" s="167" t="s">
        <v>49</v>
      </c>
      <c r="B221" s="167"/>
      <c r="C221" s="167"/>
      <c r="D221" s="284"/>
      <c r="E221" s="171" t="s">
        <v>50</v>
      </c>
      <c r="F221" s="170">
        <f>F222+F232+F239+F248+F250+F260+F258</f>
        <v>8359911</v>
      </c>
      <c r="G221" s="170">
        <f>G222+G232+G239+G248+G250+G260+G258</f>
        <v>7713861</v>
      </c>
      <c r="H221" s="220">
        <f>G221/F221%</f>
        <v>92.272046915332</v>
      </c>
    </row>
    <row r="222" spans="1:8" ht="38.25" customHeight="1">
      <c r="A222" s="158"/>
      <c r="B222" s="158" t="s">
        <v>72</v>
      </c>
      <c r="C222" s="158"/>
      <c r="D222" s="283"/>
      <c r="E222" s="159" t="s">
        <v>84</v>
      </c>
      <c r="F222" s="160">
        <f>F223+F224+F225+F226+F227+F228+F229+F230+F231</f>
        <v>3957922</v>
      </c>
      <c r="G222" s="160">
        <f>G223+G224+G225+G226+G227+G228+G229+G230+G231</f>
        <v>3393698</v>
      </c>
      <c r="H222" s="239"/>
    </row>
    <row r="223" spans="1:8" ht="62.25" customHeight="1">
      <c r="A223" s="158"/>
      <c r="B223" s="158"/>
      <c r="C223" s="158"/>
      <c r="D223" s="283">
        <v>2540</v>
      </c>
      <c r="E223" s="159" t="s">
        <v>263</v>
      </c>
      <c r="F223" s="160">
        <v>2720923</v>
      </c>
      <c r="G223" s="160">
        <v>2706699</v>
      </c>
      <c r="H223" s="239"/>
    </row>
    <row r="224" spans="1:8" ht="36" customHeight="1">
      <c r="A224" s="158"/>
      <c r="B224" s="158"/>
      <c r="C224" s="158"/>
      <c r="D224" s="283">
        <v>3020</v>
      </c>
      <c r="E224" s="316" t="s">
        <v>397</v>
      </c>
      <c r="F224" s="160">
        <v>482</v>
      </c>
      <c r="G224" s="160">
        <v>482</v>
      </c>
      <c r="H224" s="239"/>
    </row>
    <row r="225" spans="1:8" ht="30">
      <c r="A225" s="158"/>
      <c r="B225" s="158"/>
      <c r="C225" s="158"/>
      <c r="D225" s="283">
        <v>4010</v>
      </c>
      <c r="E225" s="243" t="s">
        <v>258</v>
      </c>
      <c r="F225" s="160">
        <v>336261</v>
      </c>
      <c r="G225" s="160">
        <v>336261</v>
      </c>
      <c r="H225" s="239"/>
    </row>
    <row r="226" spans="1:8" ht="30.75" customHeight="1">
      <c r="A226" s="158"/>
      <c r="B226" s="158"/>
      <c r="C226" s="158"/>
      <c r="D226" s="283">
        <v>4040</v>
      </c>
      <c r="E226" s="159" t="s">
        <v>272</v>
      </c>
      <c r="F226" s="160">
        <v>16318</v>
      </c>
      <c r="G226" s="160">
        <v>16318</v>
      </c>
      <c r="H226" s="239"/>
    </row>
    <row r="227" spans="1:8" ht="21" customHeight="1">
      <c r="A227" s="158"/>
      <c r="B227" s="158"/>
      <c r="C227" s="158"/>
      <c r="D227" s="288" t="s">
        <v>260</v>
      </c>
      <c r="E227" s="159" t="s">
        <v>261</v>
      </c>
      <c r="F227" s="160">
        <v>62677</v>
      </c>
      <c r="G227" s="160">
        <v>62677</v>
      </c>
      <c r="H227" s="239"/>
    </row>
    <row r="228" spans="1:8" ht="33.75" customHeight="1">
      <c r="A228" s="158"/>
      <c r="B228" s="158"/>
      <c r="C228" s="158"/>
      <c r="D228" s="288">
        <v>4170</v>
      </c>
      <c r="E228" s="159" t="s">
        <v>182</v>
      </c>
      <c r="F228" s="160">
        <v>1601</v>
      </c>
      <c r="G228" s="160">
        <v>1601</v>
      </c>
      <c r="H228" s="239"/>
    </row>
    <row r="229" spans="1:8" ht="27.75" customHeight="1">
      <c r="A229" s="158"/>
      <c r="B229" s="158"/>
      <c r="C229" s="158"/>
      <c r="D229" s="288" t="s">
        <v>368</v>
      </c>
      <c r="E229" s="159" t="s">
        <v>262</v>
      </c>
      <c r="F229" s="160">
        <v>269660</v>
      </c>
      <c r="G229" s="160">
        <v>269660</v>
      </c>
      <c r="H229" s="239"/>
    </row>
    <row r="230" spans="1:8" ht="30" customHeight="1">
      <c r="A230" s="158"/>
      <c r="B230" s="158"/>
      <c r="C230" s="158"/>
      <c r="D230" s="288">
        <v>6050</v>
      </c>
      <c r="E230" s="159" t="s">
        <v>264</v>
      </c>
      <c r="F230" s="160">
        <v>550000</v>
      </c>
      <c r="G230" s="160"/>
      <c r="H230" s="239"/>
    </row>
    <row r="231" spans="1:8" ht="49.5" customHeight="1" hidden="1">
      <c r="A231" s="158"/>
      <c r="B231" s="158"/>
      <c r="C231" s="158"/>
      <c r="D231" s="288">
        <v>6060</v>
      </c>
      <c r="E231" s="159" t="s">
        <v>265</v>
      </c>
      <c r="F231" s="160"/>
      <c r="G231" s="160"/>
      <c r="H231" s="239"/>
    </row>
    <row r="232" spans="1:8" ht="51" customHeight="1">
      <c r="A232" s="158"/>
      <c r="B232" s="158" t="s">
        <v>74</v>
      </c>
      <c r="C232" s="158"/>
      <c r="D232" s="283"/>
      <c r="E232" s="159" t="s">
        <v>85</v>
      </c>
      <c r="F232" s="160">
        <f>F233+F234+F235+F236+F237+F238</f>
        <v>1769472</v>
      </c>
      <c r="G232" s="160">
        <f>G233+G234+G235+G236+G237+G238</f>
        <v>1769472</v>
      </c>
      <c r="H232" s="239"/>
    </row>
    <row r="233" spans="1:8" ht="36" customHeight="1">
      <c r="A233" s="158"/>
      <c r="B233" s="158"/>
      <c r="C233" s="158"/>
      <c r="D233" s="283">
        <v>3020</v>
      </c>
      <c r="E233" s="316" t="s">
        <v>397</v>
      </c>
      <c r="F233" s="160">
        <v>1444</v>
      </c>
      <c r="G233" s="160">
        <v>1444</v>
      </c>
      <c r="H233" s="239"/>
    </row>
    <row r="234" spans="1:8" ht="36" customHeight="1">
      <c r="A234" s="158"/>
      <c r="B234" s="158"/>
      <c r="C234" s="158"/>
      <c r="D234" s="283">
        <v>4010</v>
      </c>
      <c r="E234" s="243" t="s">
        <v>258</v>
      </c>
      <c r="F234" s="160">
        <v>1202682</v>
      </c>
      <c r="G234" s="160">
        <v>1202682</v>
      </c>
      <c r="H234" s="239"/>
    </row>
    <row r="235" spans="1:8" ht="30" customHeight="1">
      <c r="A235" s="158"/>
      <c r="B235" s="158"/>
      <c r="C235" s="158"/>
      <c r="D235" s="283">
        <v>4040</v>
      </c>
      <c r="E235" s="159" t="s">
        <v>272</v>
      </c>
      <c r="F235" s="160">
        <v>87488</v>
      </c>
      <c r="G235" s="160">
        <v>87488</v>
      </c>
      <c r="H235" s="239"/>
    </row>
    <row r="236" spans="1:8" ht="32.25" customHeight="1">
      <c r="A236" s="158"/>
      <c r="B236" s="158"/>
      <c r="C236" s="158"/>
      <c r="D236" s="288" t="s">
        <v>260</v>
      </c>
      <c r="E236" s="159" t="s">
        <v>261</v>
      </c>
      <c r="F236" s="160">
        <v>217740</v>
      </c>
      <c r="G236" s="160">
        <v>217740</v>
      </c>
      <c r="H236" s="239"/>
    </row>
    <row r="237" spans="1:8" ht="30">
      <c r="A237" s="158"/>
      <c r="B237" s="158"/>
      <c r="C237" s="158"/>
      <c r="D237" s="288">
        <v>4170</v>
      </c>
      <c r="E237" s="159" t="s">
        <v>182</v>
      </c>
      <c r="F237" s="160">
        <v>14640</v>
      </c>
      <c r="G237" s="160">
        <v>14640</v>
      </c>
      <c r="H237" s="239"/>
    </row>
    <row r="238" spans="1:8" ht="21" customHeight="1">
      <c r="A238" s="158"/>
      <c r="B238" s="158"/>
      <c r="C238" s="158"/>
      <c r="D238" s="288" t="s">
        <v>401</v>
      </c>
      <c r="E238" s="159" t="s">
        <v>262</v>
      </c>
      <c r="F238" s="160">
        <v>245478</v>
      </c>
      <c r="G238" s="160">
        <v>245478</v>
      </c>
      <c r="H238" s="239"/>
    </row>
    <row r="239" spans="1:8" ht="24" customHeight="1">
      <c r="A239" s="158"/>
      <c r="B239" s="158" t="s">
        <v>98</v>
      </c>
      <c r="C239" s="158"/>
      <c r="D239" s="283"/>
      <c r="E239" s="159" t="s">
        <v>105</v>
      </c>
      <c r="F239" s="160">
        <f>F240+F241+F242+F243+F244+F245+F246+F247</f>
        <v>517731</v>
      </c>
      <c r="G239" s="160">
        <f>G240+G241+G242+G243+G244+G245+G246+G247</f>
        <v>517731</v>
      </c>
      <c r="H239" s="239"/>
    </row>
    <row r="240" spans="1:8" ht="33" customHeight="1">
      <c r="A240" s="158"/>
      <c r="B240" s="158"/>
      <c r="C240" s="158"/>
      <c r="D240" s="283">
        <v>3020</v>
      </c>
      <c r="E240" s="316" t="s">
        <v>397</v>
      </c>
      <c r="F240" s="160">
        <v>14209</v>
      </c>
      <c r="G240" s="160">
        <v>14209</v>
      </c>
      <c r="H240" s="239"/>
    </row>
    <row r="241" spans="1:8" ht="21.75" customHeight="1">
      <c r="A241" s="158"/>
      <c r="B241" s="158"/>
      <c r="C241" s="158"/>
      <c r="D241" s="283">
        <v>3050</v>
      </c>
      <c r="E241" s="316" t="s">
        <v>402</v>
      </c>
      <c r="F241" s="160">
        <v>360</v>
      </c>
      <c r="G241" s="160">
        <v>360</v>
      </c>
      <c r="H241" s="239"/>
    </row>
    <row r="242" spans="1:8" ht="30" customHeight="1">
      <c r="A242" s="158"/>
      <c r="B242" s="158"/>
      <c r="C242" s="158"/>
      <c r="D242" s="283">
        <v>4010</v>
      </c>
      <c r="E242" s="243" t="s">
        <v>258</v>
      </c>
      <c r="F242" s="160">
        <v>272418</v>
      </c>
      <c r="G242" s="160">
        <v>272418</v>
      </c>
      <c r="H242" s="239"/>
    </row>
    <row r="243" spans="1:8" ht="35.25" customHeight="1">
      <c r="A243" s="158"/>
      <c r="B243" s="158"/>
      <c r="C243" s="158"/>
      <c r="D243" s="283">
        <v>4040</v>
      </c>
      <c r="E243" s="159" t="s">
        <v>272</v>
      </c>
      <c r="F243" s="160">
        <v>20968</v>
      </c>
      <c r="G243" s="160">
        <v>20968</v>
      </c>
      <c r="H243" s="239"/>
    </row>
    <row r="244" spans="1:8" ht="29.25" customHeight="1">
      <c r="A244" s="158"/>
      <c r="B244" s="158"/>
      <c r="C244" s="158"/>
      <c r="D244" s="288" t="s">
        <v>260</v>
      </c>
      <c r="E244" s="159" t="s">
        <v>261</v>
      </c>
      <c r="F244" s="160">
        <v>56433</v>
      </c>
      <c r="G244" s="160">
        <v>56433</v>
      </c>
      <c r="H244" s="239"/>
    </row>
    <row r="245" spans="1:8" ht="30">
      <c r="A245" s="158"/>
      <c r="B245" s="158"/>
      <c r="C245" s="158"/>
      <c r="D245" s="288">
        <v>4170</v>
      </c>
      <c r="E245" s="159" t="s">
        <v>182</v>
      </c>
      <c r="F245" s="160">
        <v>2580</v>
      </c>
      <c r="G245" s="160">
        <v>2580</v>
      </c>
      <c r="H245" s="239"/>
    </row>
    <row r="246" spans="1:8" ht="33" customHeight="1">
      <c r="A246" s="158"/>
      <c r="B246" s="158"/>
      <c r="C246" s="158"/>
      <c r="D246" s="288" t="s">
        <v>401</v>
      </c>
      <c r="E246" s="159" t="s">
        <v>262</v>
      </c>
      <c r="F246" s="160">
        <v>139470</v>
      </c>
      <c r="G246" s="160">
        <v>139470</v>
      </c>
      <c r="H246" s="239"/>
    </row>
    <row r="247" spans="1:8" ht="45">
      <c r="A247" s="158"/>
      <c r="B247" s="158"/>
      <c r="C247" s="158"/>
      <c r="D247" s="283">
        <v>6060</v>
      </c>
      <c r="E247" s="159" t="s">
        <v>265</v>
      </c>
      <c r="F247" s="160">
        <v>11293</v>
      </c>
      <c r="G247" s="160">
        <v>11293</v>
      </c>
      <c r="H247" s="239"/>
    </row>
    <row r="248" spans="1:8" ht="30">
      <c r="A248" s="158"/>
      <c r="B248" s="158" t="s">
        <v>51</v>
      </c>
      <c r="C248" s="158"/>
      <c r="D248" s="283"/>
      <c r="E248" s="159" t="s">
        <v>52</v>
      </c>
      <c r="F248" s="160">
        <f>F249</f>
        <v>57844</v>
      </c>
      <c r="G248" s="160">
        <f>G249</f>
        <v>51840</v>
      </c>
      <c r="H248" s="239"/>
    </row>
    <row r="249" spans="1:8" ht="23.25" customHeight="1">
      <c r="A249" s="158"/>
      <c r="B249" s="158"/>
      <c r="C249" s="158"/>
      <c r="D249" s="288">
        <v>3240</v>
      </c>
      <c r="E249" s="159" t="s">
        <v>266</v>
      </c>
      <c r="F249" s="160">
        <v>57844</v>
      </c>
      <c r="G249" s="160">
        <v>51840</v>
      </c>
      <c r="H249" s="239"/>
    </row>
    <row r="250" spans="1:8" ht="30">
      <c r="A250" s="158"/>
      <c r="B250" s="158" t="s">
        <v>141</v>
      </c>
      <c r="C250" s="158"/>
      <c r="D250" s="283"/>
      <c r="E250" s="159" t="s">
        <v>148</v>
      </c>
      <c r="F250" s="160">
        <f>F251+F252+F253+F254+F255+F256+F257</f>
        <v>1954857</v>
      </c>
      <c r="G250" s="160">
        <f>G251+G252+G253+G254+G255+G256+G257</f>
        <v>1954857</v>
      </c>
      <c r="H250" s="239"/>
    </row>
    <row r="251" spans="1:8" ht="28.5">
      <c r="A251" s="158"/>
      <c r="B251" s="158"/>
      <c r="C251" s="158"/>
      <c r="D251" s="283">
        <v>3020</v>
      </c>
      <c r="E251" s="316" t="s">
        <v>397</v>
      </c>
      <c r="F251" s="160">
        <v>1100</v>
      </c>
      <c r="G251" s="160">
        <v>1100</v>
      </c>
      <c r="H251" s="239"/>
    </row>
    <row r="252" spans="1:8" ht="32.25" customHeight="1">
      <c r="A252" s="158"/>
      <c r="B252" s="158"/>
      <c r="C252" s="158"/>
      <c r="D252" s="283">
        <v>4010</v>
      </c>
      <c r="E252" s="243" t="s">
        <v>258</v>
      </c>
      <c r="F252" s="160">
        <v>1201410</v>
      </c>
      <c r="G252" s="160">
        <v>1201410</v>
      </c>
      <c r="H252" s="239"/>
    </row>
    <row r="253" spans="1:8" ht="30.75" customHeight="1">
      <c r="A253" s="158"/>
      <c r="B253" s="158"/>
      <c r="C253" s="158"/>
      <c r="D253" s="283">
        <v>4040</v>
      </c>
      <c r="E253" s="159" t="s">
        <v>272</v>
      </c>
      <c r="F253" s="160">
        <v>91317</v>
      </c>
      <c r="G253" s="160">
        <v>91317</v>
      </c>
      <c r="H253" s="239"/>
    </row>
    <row r="254" spans="1:8" ht="33.75" customHeight="1">
      <c r="A254" s="158"/>
      <c r="B254" s="158"/>
      <c r="C254" s="158"/>
      <c r="D254" s="288" t="s">
        <v>260</v>
      </c>
      <c r="E254" s="159" t="s">
        <v>261</v>
      </c>
      <c r="F254" s="160">
        <v>219488</v>
      </c>
      <c r="G254" s="160">
        <v>219488</v>
      </c>
      <c r="H254" s="239"/>
    </row>
    <row r="255" spans="1:8" ht="30">
      <c r="A255" s="158"/>
      <c r="B255" s="158"/>
      <c r="C255" s="158"/>
      <c r="D255" s="288">
        <v>4170</v>
      </c>
      <c r="E255" s="159" t="s">
        <v>182</v>
      </c>
      <c r="F255" s="160">
        <v>1600</v>
      </c>
      <c r="G255" s="160">
        <v>1600</v>
      </c>
      <c r="H255" s="239"/>
    </row>
    <row r="256" spans="1:8" ht="21.75" customHeight="1">
      <c r="A256" s="158"/>
      <c r="B256" s="158"/>
      <c r="C256" s="158"/>
      <c r="D256" s="288" t="s">
        <v>482</v>
      </c>
      <c r="E256" s="159" t="s">
        <v>262</v>
      </c>
      <c r="F256" s="160">
        <v>439942</v>
      </c>
      <c r="G256" s="160">
        <v>439942</v>
      </c>
      <c r="H256" s="239"/>
    </row>
    <row r="257" spans="1:8" ht="48" customHeight="1" hidden="1">
      <c r="A257" s="158"/>
      <c r="B257" s="158"/>
      <c r="C257" s="158"/>
      <c r="D257" s="283">
        <v>6060</v>
      </c>
      <c r="E257" s="159" t="s">
        <v>265</v>
      </c>
      <c r="F257" s="160"/>
      <c r="G257" s="160"/>
      <c r="H257" s="239"/>
    </row>
    <row r="258" spans="1:8" ht="38.25" customHeight="1">
      <c r="A258" s="158"/>
      <c r="B258" s="158" t="s">
        <v>228</v>
      </c>
      <c r="C258" s="158"/>
      <c r="D258" s="283"/>
      <c r="E258" s="159" t="s">
        <v>227</v>
      </c>
      <c r="F258" s="160">
        <f>F259</f>
        <v>26263</v>
      </c>
      <c r="G258" s="160">
        <f>G259</f>
        <v>26263</v>
      </c>
      <c r="H258" s="239"/>
    </row>
    <row r="259" spans="1:8" ht="21" customHeight="1">
      <c r="A259" s="158"/>
      <c r="B259" s="158"/>
      <c r="C259" s="158"/>
      <c r="D259" s="283">
        <v>4300</v>
      </c>
      <c r="E259" s="159" t="s">
        <v>268</v>
      </c>
      <c r="F259" s="160">
        <v>26263</v>
      </c>
      <c r="G259" s="160">
        <v>26263</v>
      </c>
      <c r="H259" s="239"/>
    </row>
    <row r="260" spans="1:8" ht="18" customHeight="1">
      <c r="A260" s="158"/>
      <c r="B260" s="158" t="s">
        <v>53</v>
      </c>
      <c r="C260" s="158"/>
      <c r="D260" s="283"/>
      <c r="E260" s="159" t="s">
        <v>46</v>
      </c>
      <c r="F260" s="160">
        <f>F261</f>
        <v>75822</v>
      </c>
      <c r="G260" s="160">
        <f>G261</f>
        <v>0</v>
      </c>
      <c r="H260" s="239"/>
    </row>
    <row r="261" spans="1:8" ht="24.75" customHeight="1">
      <c r="A261" s="158"/>
      <c r="B261" s="158"/>
      <c r="C261" s="158"/>
      <c r="D261" s="288" t="s">
        <v>313</v>
      </c>
      <c r="E261" s="159" t="s">
        <v>262</v>
      </c>
      <c r="F261" s="160">
        <v>75822</v>
      </c>
      <c r="G261" s="160">
        <v>0</v>
      </c>
      <c r="H261" s="239"/>
    </row>
    <row r="262" spans="1:8" ht="36.75" customHeight="1">
      <c r="A262" s="162" t="s">
        <v>380</v>
      </c>
      <c r="B262" s="162"/>
      <c r="C262" s="162"/>
      <c r="D262" s="334"/>
      <c r="E262" s="164" t="s">
        <v>420</v>
      </c>
      <c r="F262" s="165">
        <f>F263+F266+F268+F271+F273+F275+F277+F279</f>
        <v>3233310</v>
      </c>
      <c r="G262" s="165">
        <f>G263+G266+G268+G271+G273+G275+G277+G279</f>
        <v>1254496</v>
      </c>
      <c r="H262" s="220">
        <f>G262/F262%</f>
        <v>38.79912535451287</v>
      </c>
    </row>
    <row r="263" spans="1:8" ht="33.75" customHeight="1">
      <c r="A263" s="158"/>
      <c r="B263" s="158" t="s">
        <v>421</v>
      </c>
      <c r="C263" s="158"/>
      <c r="D263" s="288"/>
      <c r="E263" s="159" t="s">
        <v>422</v>
      </c>
      <c r="F263" s="160">
        <f>F264+F265</f>
        <v>2039310</v>
      </c>
      <c r="G263" s="160">
        <f>G264+G265</f>
        <v>981079</v>
      </c>
      <c r="H263" s="220"/>
    </row>
    <row r="264" spans="1:8" ht="24" customHeight="1">
      <c r="A264" s="158"/>
      <c r="B264" s="158"/>
      <c r="C264" s="158"/>
      <c r="D264" s="288" t="s">
        <v>423</v>
      </c>
      <c r="E264" s="159" t="s">
        <v>262</v>
      </c>
      <c r="F264" s="160">
        <v>1889310</v>
      </c>
      <c r="G264" s="160">
        <v>931079</v>
      </c>
      <c r="H264" s="220"/>
    </row>
    <row r="265" spans="1:8" ht="30.75" customHeight="1">
      <c r="A265" s="158"/>
      <c r="B265" s="158"/>
      <c r="C265" s="158"/>
      <c r="D265" s="288">
        <v>6050</v>
      </c>
      <c r="E265" s="159" t="s">
        <v>264</v>
      </c>
      <c r="F265" s="160">
        <v>150000</v>
      </c>
      <c r="G265" s="160">
        <v>50000</v>
      </c>
      <c r="H265" s="220"/>
    </row>
    <row r="266" spans="1:8" ht="30.75" customHeight="1">
      <c r="A266" s="158"/>
      <c r="B266" s="158" t="s">
        <v>424</v>
      </c>
      <c r="C266" s="158"/>
      <c r="D266" s="288"/>
      <c r="E266" s="159" t="s">
        <v>425</v>
      </c>
      <c r="F266" s="160">
        <f>F267</f>
        <v>10000</v>
      </c>
      <c r="G266" s="160">
        <f>G267</f>
        <v>0</v>
      </c>
      <c r="H266" s="220"/>
    </row>
    <row r="267" spans="1:8" ht="30.75" customHeight="1">
      <c r="A267" s="158"/>
      <c r="B267" s="158"/>
      <c r="C267" s="158"/>
      <c r="D267" s="288" t="s">
        <v>426</v>
      </c>
      <c r="E267" s="159" t="s">
        <v>262</v>
      </c>
      <c r="F267" s="160">
        <v>10000</v>
      </c>
      <c r="G267" s="160"/>
      <c r="H267" s="220"/>
    </row>
    <row r="268" spans="1:8" ht="30.75" customHeight="1">
      <c r="A268" s="158"/>
      <c r="B268" s="158" t="s">
        <v>427</v>
      </c>
      <c r="C268" s="158"/>
      <c r="D268" s="288"/>
      <c r="E268" s="159" t="s">
        <v>428</v>
      </c>
      <c r="F268" s="160">
        <f>F269+F270</f>
        <v>800000</v>
      </c>
      <c r="G268" s="160">
        <f>G269+G270</f>
        <v>188865</v>
      </c>
      <c r="H268" s="220"/>
    </row>
    <row r="269" spans="1:8" ht="30.75" customHeight="1">
      <c r="A269" s="158"/>
      <c r="B269" s="158"/>
      <c r="C269" s="158"/>
      <c r="D269" s="288" t="s">
        <v>429</v>
      </c>
      <c r="E269" s="159" t="s">
        <v>262</v>
      </c>
      <c r="F269" s="160">
        <v>750000</v>
      </c>
      <c r="G269" s="160">
        <v>188865</v>
      </c>
      <c r="H269" s="220"/>
    </row>
    <row r="270" spans="1:8" ht="34.5" customHeight="1">
      <c r="A270" s="158"/>
      <c r="B270" s="158"/>
      <c r="C270" s="158"/>
      <c r="D270" s="288">
        <v>6050</v>
      </c>
      <c r="E270" s="159" t="s">
        <v>264</v>
      </c>
      <c r="F270" s="160">
        <v>50000</v>
      </c>
      <c r="G270" s="160"/>
      <c r="H270" s="220"/>
    </row>
    <row r="271" spans="1:8" ht="34.5" customHeight="1">
      <c r="A271" s="158"/>
      <c r="B271" s="158" t="s">
        <v>430</v>
      </c>
      <c r="C271" s="158"/>
      <c r="D271" s="288"/>
      <c r="E271" s="159" t="s">
        <v>431</v>
      </c>
      <c r="F271" s="160">
        <f>F272</f>
        <v>10000</v>
      </c>
      <c r="G271" s="160">
        <f>G272</f>
        <v>0</v>
      </c>
      <c r="H271" s="220"/>
    </row>
    <row r="272" spans="1:8" ht="22.5" customHeight="1">
      <c r="A272" s="158"/>
      <c r="B272" s="158"/>
      <c r="C272" s="158"/>
      <c r="D272" s="288" t="s">
        <v>432</v>
      </c>
      <c r="E272" s="159" t="s">
        <v>262</v>
      </c>
      <c r="F272" s="160">
        <v>10000</v>
      </c>
      <c r="G272" s="160"/>
      <c r="H272" s="220"/>
    </row>
    <row r="273" spans="1:8" ht="28.5" customHeight="1">
      <c r="A273" s="158"/>
      <c r="B273" s="158" t="s">
        <v>433</v>
      </c>
      <c r="C273" s="158"/>
      <c r="D273" s="288"/>
      <c r="E273" s="159" t="s">
        <v>434</v>
      </c>
      <c r="F273" s="160">
        <f>F274</f>
        <v>55000</v>
      </c>
      <c r="G273" s="160">
        <f>G274</f>
        <v>0</v>
      </c>
      <c r="H273" s="220"/>
    </row>
    <row r="274" spans="1:8" ht="22.5" customHeight="1">
      <c r="A274" s="158"/>
      <c r="B274" s="158"/>
      <c r="C274" s="158"/>
      <c r="D274" s="288" t="s">
        <v>432</v>
      </c>
      <c r="E274" s="159" t="s">
        <v>262</v>
      </c>
      <c r="F274" s="160">
        <v>55000</v>
      </c>
      <c r="G274" s="160"/>
      <c r="H274" s="220"/>
    </row>
    <row r="275" spans="1:8" ht="30.75" customHeight="1">
      <c r="A275" s="158"/>
      <c r="B275" s="158" t="s">
        <v>436</v>
      </c>
      <c r="C275" s="158"/>
      <c r="D275" s="288"/>
      <c r="E275" s="159" t="s">
        <v>438</v>
      </c>
      <c r="F275" s="160">
        <f>F276</f>
        <v>10000</v>
      </c>
      <c r="G275" s="160">
        <f>G276</f>
        <v>0</v>
      </c>
      <c r="H275" s="220"/>
    </row>
    <row r="276" spans="1:8" ht="22.5" customHeight="1">
      <c r="A276" s="158"/>
      <c r="B276" s="158"/>
      <c r="C276" s="158"/>
      <c r="D276" s="288" t="s">
        <v>432</v>
      </c>
      <c r="E276" s="159" t="s">
        <v>262</v>
      </c>
      <c r="F276" s="160">
        <v>10000</v>
      </c>
      <c r="G276" s="160"/>
      <c r="H276" s="220"/>
    </row>
    <row r="277" spans="1:8" ht="32.25" customHeight="1">
      <c r="A277" s="158"/>
      <c r="B277" s="158" t="s">
        <v>435</v>
      </c>
      <c r="C277" s="158"/>
      <c r="D277" s="288"/>
      <c r="E277" s="159" t="s">
        <v>439</v>
      </c>
      <c r="F277" s="160">
        <f>F278</f>
        <v>100000</v>
      </c>
      <c r="G277" s="160">
        <f>G278</f>
        <v>0</v>
      </c>
      <c r="H277" s="220"/>
    </row>
    <row r="278" spans="1:8" ht="22.5" customHeight="1">
      <c r="A278" s="158"/>
      <c r="B278" s="158"/>
      <c r="C278" s="158"/>
      <c r="D278" s="288">
        <v>4300</v>
      </c>
      <c r="E278" s="159" t="s">
        <v>262</v>
      </c>
      <c r="F278" s="160">
        <v>100000</v>
      </c>
      <c r="G278" s="160"/>
      <c r="H278" s="220"/>
    </row>
    <row r="279" spans="1:8" ht="24.75" customHeight="1">
      <c r="A279" s="158"/>
      <c r="B279" s="158" t="s">
        <v>437</v>
      </c>
      <c r="C279" s="158"/>
      <c r="D279" s="288"/>
      <c r="E279" s="159" t="s">
        <v>46</v>
      </c>
      <c r="F279" s="160">
        <f>F280+F281</f>
        <v>209000</v>
      </c>
      <c r="G279" s="160">
        <f>G280+G281</f>
        <v>84552</v>
      </c>
      <c r="H279" s="220"/>
    </row>
    <row r="280" spans="1:8" ht="53.25" customHeight="1">
      <c r="A280" s="158"/>
      <c r="B280" s="158"/>
      <c r="C280" s="158"/>
      <c r="D280" s="288">
        <v>3040</v>
      </c>
      <c r="E280" s="159" t="s">
        <v>440</v>
      </c>
      <c r="F280" s="160">
        <v>3300</v>
      </c>
      <c r="G280" s="160">
        <v>3300</v>
      </c>
      <c r="H280" s="220"/>
    </row>
    <row r="281" spans="1:8" ht="24.75" customHeight="1">
      <c r="A281" s="158"/>
      <c r="B281" s="158"/>
      <c r="C281" s="158"/>
      <c r="D281" s="288" t="s">
        <v>368</v>
      </c>
      <c r="E281" s="159" t="s">
        <v>262</v>
      </c>
      <c r="F281" s="160">
        <v>205700</v>
      </c>
      <c r="G281" s="160">
        <v>81252</v>
      </c>
      <c r="H281" s="220"/>
    </row>
    <row r="282" spans="1:8" ht="32.25" customHeight="1">
      <c r="A282" s="167" t="s">
        <v>106</v>
      </c>
      <c r="B282" s="167"/>
      <c r="C282" s="167"/>
      <c r="D282" s="284"/>
      <c r="E282" s="171" t="s">
        <v>235</v>
      </c>
      <c r="F282" s="170">
        <f>F283</f>
        <v>143500</v>
      </c>
      <c r="G282" s="170">
        <f>G283</f>
        <v>140168</v>
      </c>
      <c r="H282" s="220">
        <f>G282/F282%</f>
        <v>97.6780487804878</v>
      </c>
    </row>
    <row r="283" spans="1:8" ht="30">
      <c r="A283" s="158"/>
      <c r="B283" s="158" t="s">
        <v>151</v>
      </c>
      <c r="C283" s="158"/>
      <c r="D283" s="283"/>
      <c r="E283" s="159" t="s">
        <v>152</v>
      </c>
      <c r="F283" s="160">
        <f>F284+F285+F286</f>
        <v>143500</v>
      </c>
      <c r="G283" s="160">
        <f>G284+G285+G286</f>
        <v>140168</v>
      </c>
      <c r="H283" s="239"/>
    </row>
    <row r="284" spans="1:8" ht="77.25" customHeight="1">
      <c r="A284" s="158"/>
      <c r="B284" s="158"/>
      <c r="C284" s="158"/>
      <c r="D284" s="283">
        <v>2810</v>
      </c>
      <c r="E284" s="159" t="s">
        <v>281</v>
      </c>
      <c r="F284" s="160">
        <v>38000</v>
      </c>
      <c r="G284" s="160">
        <v>35000</v>
      </c>
      <c r="H284" s="239"/>
    </row>
    <row r="285" spans="1:8" ht="81" customHeight="1">
      <c r="A285" s="158"/>
      <c r="B285" s="158"/>
      <c r="C285" s="158"/>
      <c r="D285" s="283">
        <v>2820</v>
      </c>
      <c r="E285" s="159" t="s">
        <v>282</v>
      </c>
      <c r="F285" s="160">
        <v>32000</v>
      </c>
      <c r="G285" s="160">
        <v>31904</v>
      </c>
      <c r="H285" s="239"/>
    </row>
    <row r="286" spans="1:8" ht="23.25" customHeight="1">
      <c r="A286" s="158"/>
      <c r="B286" s="158"/>
      <c r="C286" s="158"/>
      <c r="D286" s="288" t="s">
        <v>357</v>
      </c>
      <c r="E286" s="159" t="s">
        <v>262</v>
      </c>
      <c r="F286" s="160">
        <v>73500</v>
      </c>
      <c r="G286" s="160">
        <v>73264</v>
      </c>
      <c r="H286" s="239"/>
    </row>
    <row r="287" spans="1:8" ht="23.25" customHeight="1">
      <c r="A287" s="167" t="s">
        <v>107</v>
      </c>
      <c r="B287" s="167"/>
      <c r="C287" s="167"/>
      <c r="D287" s="284"/>
      <c r="E287" s="171" t="s">
        <v>108</v>
      </c>
      <c r="F287" s="170">
        <f>F288+F292</f>
        <v>1940000</v>
      </c>
      <c r="G287" s="170">
        <f>G288+G292</f>
        <v>1735909</v>
      </c>
      <c r="H287" s="156">
        <f>G287/F287%</f>
        <v>89.47984536082474</v>
      </c>
    </row>
    <row r="288" spans="1:8" ht="21" customHeight="1">
      <c r="A288" s="247"/>
      <c r="B288" s="247" t="s">
        <v>231</v>
      </c>
      <c r="C288" s="247"/>
      <c r="D288" s="289"/>
      <c r="E288" s="248" t="s">
        <v>232</v>
      </c>
      <c r="F288" s="249">
        <f>F289+F290+F291</f>
        <v>1870000</v>
      </c>
      <c r="G288" s="249">
        <f>G289+G290+G291</f>
        <v>1676915</v>
      </c>
      <c r="H288" s="250"/>
    </row>
    <row r="289" spans="1:8" ht="39" customHeight="1">
      <c r="A289" s="247"/>
      <c r="B289" s="247"/>
      <c r="C289" s="247"/>
      <c r="D289" s="289">
        <v>6050</v>
      </c>
      <c r="E289" s="248" t="s">
        <v>264</v>
      </c>
      <c r="F289" s="249">
        <v>715954</v>
      </c>
      <c r="G289" s="249">
        <v>525569</v>
      </c>
      <c r="H289" s="250"/>
    </row>
    <row r="290" spans="1:8" ht="39" customHeight="1">
      <c r="A290" s="247"/>
      <c r="B290" s="247"/>
      <c r="C290" s="247"/>
      <c r="D290" s="289">
        <v>6057</v>
      </c>
      <c r="E290" s="248" t="s">
        <v>264</v>
      </c>
      <c r="F290" s="249">
        <v>807832</v>
      </c>
      <c r="G290" s="249">
        <v>805942</v>
      </c>
      <c r="H290" s="250"/>
    </row>
    <row r="291" spans="1:8" ht="39" customHeight="1">
      <c r="A291" s="247"/>
      <c r="B291" s="247"/>
      <c r="C291" s="247"/>
      <c r="D291" s="289">
        <v>6059</v>
      </c>
      <c r="E291" s="248" t="s">
        <v>264</v>
      </c>
      <c r="F291" s="249">
        <v>346214</v>
      </c>
      <c r="G291" s="249">
        <v>345404</v>
      </c>
      <c r="H291" s="250"/>
    </row>
    <row r="292" spans="1:8" ht="42" customHeight="1">
      <c r="A292" s="175"/>
      <c r="B292" s="175" t="s">
        <v>153</v>
      </c>
      <c r="C292" s="175"/>
      <c r="D292" s="289"/>
      <c r="E292" s="177" t="s">
        <v>154</v>
      </c>
      <c r="F292" s="181">
        <f>F293+F294+F295</f>
        <v>70000</v>
      </c>
      <c r="G292" s="181">
        <f>G293+G294+G295</f>
        <v>58994</v>
      </c>
      <c r="H292" s="238"/>
    </row>
    <row r="293" spans="1:8" ht="75" customHeight="1">
      <c r="A293" s="175"/>
      <c r="B293" s="175"/>
      <c r="C293" s="175"/>
      <c r="D293" s="289">
        <v>2810</v>
      </c>
      <c r="E293" s="159" t="s">
        <v>281</v>
      </c>
      <c r="F293" s="181">
        <v>5000</v>
      </c>
      <c r="G293" s="181"/>
      <c r="H293" s="238"/>
    </row>
    <row r="294" spans="1:8" ht="82.5" customHeight="1">
      <c r="A294" s="175"/>
      <c r="B294" s="175"/>
      <c r="C294" s="175"/>
      <c r="D294" s="289">
        <v>2820</v>
      </c>
      <c r="E294" s="159" t="s">
        <v>282</v>
      </c>
      <c r="F294" s="181">
        <v>55000</v>
      </c>
      <c r="G294" s="181">
        <v>54994</v>
      </c>
      <c r="H294" s="238"/>
    </row>
    <row r="295" spans="1:8" ht="25.5" customHeight="1" thickBot="1">
      <c r="A295" s="175"/>
      <c r="B295" s="175"/>
      <c r="C295" s="175"/>
      <c r="D295" s="289" t="s">
        <v>357</v>
      </c>
      <c r="E295" s="177" t="s">
        <v>262</v>
      </c>
      <c r="F295" s="181">
        <v>10000</v>
      </c>
      <c r="G295" s="181">
        <v>4000</v>
      </c>
      <c r="H295" s="251"/>
    </row>
    <row r="296" spans="1:8" ht="32.25" customHeight="1" thickBot="1">
      <c r="A296" s="459" t="s">
        <v>39</v>
      </c>
      <c r="B296" s="417"/>
      <c r="C296" s="417"/>
      <c r="D296" s="417"/>
      <c r="E296" s="418"/>
      <c r="F296" s="252">
        <f>F4+F7+F12+F23+F26+F29+F52+F83+F88+F91+F103+F106+F113+F178+F182+F214+F221+F262+F282+F287</f>
        <v>100851310</v>
      </c>
      <c r="G296" s="252">
        <f>G4+G7+G12+G23+G26+G29+G52+G83+G88+G91+G103+G106+G113+G178+G182+G214+G221+G262+G282+G287</f>
        <v>76238824</v>
      </c>
      <c r="H296" s="253">
        <f>G296/F296%</f>
        <v>75.59527387398339</v>
      </c>
    </row>
  </sheetData>
  <mergeCells count="3">
    <mergeCell ref="F1:G1"/>
    <mergeCell ref="A296:E296"/>
    <mergeCell ref="B2:H2"/>
  </mergeCells>
  <printOptions horizontalCentered="1"/>
  <pageMargins left="0.7874015748031497" right="0.7874015748031497" top="0.9055118110236221" bottom="0.7874015748031497" header="0.5118110236220472" footer="0.5118110236220472"/>
  <pageSetup fitToHeight="10" fitToWidth="1" horizontalDpi="600" verticalDpi="600" orientation="portrait" paperSize="9" scale="77" r:id="rId1"/>
  <headerFooter alignWithMargins="0">
    <oddFooter>&amp;CStrona &amp;P</oddFooter>
  </headerFooter>
  <rowBreaks count="1" manualBreakCount="1">
    <brk id="7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21"/>
  <sheetViews>
    <sheetView zoomScale="75" zoomScaleNormal="75" workbookViewId="0" topLeftCell="A19">
      <selection activeCell="J8" sqref="J8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7.3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97" t="s">
        <v>55</v>
      </c>
      <c r="G1" s="398"/>
    </row>
    <row r="2" spans="1:7" ht="118.5" customHeight="1" thickBot="1">
      <c r="A2" s="396" t="s">
        <v>494</v>
      </c>
      <c r="B2" s="396"/>
      <c r="C2" s="396"/>
      <c r="D2" s="396"/>
      <c r="E2" s="396"/>
      <c r="F2" s="396"/>
      <c r="G2" s="396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40" customFormat="1" ht="51" customHeight="1">
      <c r="A4" s="63" t="s">
        <v>133</v>
      </c>
      <c r="B4" s="63"/>
      <c r="C4" s="195"/>
      <c r="D4" s="319" t="s">
        <v>134</v>
      </c>
      <c r="E4" s="68">
        <v>7527</v>
      </c>
      <c r="F4" s="68">
        <v>7526</v>
      </c>
      <c r="G4" s="23">
        <f>F4/E4%</f>
        <v>99.98671449448652</v>
      </c>
    </row>
    <row r="5" spans="1:7" ht="27.75" customHeight="1">
      <c r="A5" s="150"/>
      <c r="B5" s="150" t="s">
        <v>375</v>
      </c>
      <c r="C5" s="145">
        <v>2130</v>
      </c>
      <c r="D5" s="146" t="s">
        <v>276</v>
      </c>
      <c r="E5" s="147">
        <v>7527</v>
      </c>
      <c r="F5" s="147">
        <v>7526</v>
      </c>
      <c r="G5" s="23"/>
    </row>
    <row r="6" spans="1:7" ht="22.5" customHeight="1">
      <c r="A6" s="149" t="s">
        <v>43</v>
      </c>
      <c r="B6" s="149"/>
      <c r="C6" s="185"/>
      <c r="D6" s="144" t="s">
        <v>44</v>
      </c>
      <c r="E6" s="391">
        <f>E7+E8</f>
        <v>6363</v>
      </c>
      <c r="F6" s="391">
        <f>F7+F8</f>
        <v>6363</v>
      </c>
      <c r="G6" s="23">
        <f>F6/E6%</f>
        <v>100</v>
      </c>
    </row>
    <row r="7" spans="1:7" ht="34.5" customHeight="1">
      <c r="A7" s="150"/>
      <c r="B7" s="150" t="s">
        <v>91</v>
      </c>
      <c r="C7" s="145">
        <v>2130</v>
      </c>
      <c r="D7" s="146" t="s">
        <v>150</v>
      </c>
      <c r="E7" s="147">
        <v>5995</v>
      </c>
      <c r="F7" s="147">
        <v>5995</v>
      </c>
      <c r="G7" s="23"/>
    </row>
    <row r="8" spans="1:7" ht="29.25" customHeight="1">
      <c r="A8" s="150"/>
      <c r="B8" s="150" t="s">
        <v>45</v>
      </c>
      <c r="C8" s="145">
        <v>2130</v>
      </c>
      <c r="D8" s="146" t="s">
        <v>46</v>
      </c>
      <c r="E8" s="147">
        <v>368</v>
      </c>
      <c r="F8" s="147">
        <v>368</v>
      </c>
      <c r="G8" s="23"/>
    </row>
    <row r="9" spans="1:7" ht="21" customHeight="1">
      <c r="A9" s="134">
        <v>852</v>
      </c>
      <c r="B9" s="133"/>
      <c r="C9" s="134"/>
      <c r="D9" s="136" t="s">
        <v>136</v>
      </c>
      <c r="E9" s="135">
        <f>E19</f>
        <v>9000</v>
      </c>
      <c r="F9" s="135">
        <f>F19</f>
        <v>7918</v>
      </c>
      <c r="G9" s="23">
        <f>F9/E9%</f>
        <v>87.97777777777777</v>
      </c>
    </row>
    <row r="10" spans="1:7" ht="15" hidden="1">
      <c r="A10" s="6"/>
      <c r="B10" s="14"/>
      <c r="C10" s="6"/>
      <c r="D10" s="5"/>
      <c r="E10" s="7"/>
      <c r="F10" s="7"/>
      <c r="G10" s="6"/>
    </row>
    <row r="11" spans="1:7" s="13" customFormat="1" ht="15.75" hidden="1">
      <c r="A11" s="16"/>
      <c r="B11" s="14"/>
      <c r="C11" s="6"/>
      <c r="D11" s="5"/>
      <c r="E11" s="7"/>
      <c r="F11" s="7"/>
      <c r="G11" s="24"/>
    </row>
    <row r="12" spans="1:7" ht="15.75" hidden="1">
      <c r="A12" s="15"/>
      <c r="B12" s="25"/>
      <c r="C12" s="20"/>
      <c r="D12" s="19"/>
      <c r="E12" s="18"/>
      <c r="F12" s="18"/>
      <c r="G12" s="23"/>
    </row>
    <row r="13" spans="1:7" s="13" customFormat="1" ht="15.75" hidden="1">
      <c r="A13" s="14"/>
      <c r="B13" s="14"/>
      <c r="C13" s="6"/>
      <c r="D13" s="5"/>
      <c r="E13" s="7"/>
      <c r="F13" s="7"/>
      <c r="G13" s="24"/>
    </row>
    <row r="14" spans="1:7" s="13" customFormat="1" ht="15.75" hidden="1">
      <c r="A14" s="25"/>
      <c r="B14" s="25"/>
      <c r="C14" s="20"/>
      <c r="D14" s="17"/>
      <c r="E14" s="18"/>
      <c r="F14" s="18"/>
      <c r="G14" s="23"/>
    </row>
    <row r="15" spans="1:7" ht="15" hidden="1">
      <c r="A15" s="14"/>
      <c r="B15" s="14"/>
      <c r="C15" s="6"/>
      <c r="D15" s="5"/>
      <c r="E15" s="7"/>
      <c r="F15" s="7"/>
      <c r="G15" s="24"/>
    </row>
    <row r="16" spans="1:7" s="13" customFormat="1" ht="15.75" hidden="1">
      <c r="A16" s="25"/>
      <c r="B16" s="25"/>
      <c r="C16" s="20"/>
      <c r="D16" s="17"/>
      <c r="E16" s="18"/>
      <c r="F16" s="18"/>
      <c r="G16" s="23"/>
    </row>
    <row r="17" spans="1:7" ht="15" hidden="1">
      <c r="A17" s="14"/>
      <c r="B17" s="14"/>
      <c r="C17" s="6"/>
      <c r="D17" s="5"/>
      <c r="E17" s="7"/>
      <c r="F17" s="7"/>
      <c r="G17" s="24"/>
    </row>
    <row r="18" spans="1:7" ht="15" hidden="1">
      <c r="A18" s="26"/>
      <c r="B18" s="26"/>
      <c r="C18" s="27"/>
      <c r="D18" s="28"/>
      <c r="E18" s="29"/>
      <c r="F18" s="29"/>
      <c r="G18" s="30"/>
    </row>
    <row r="19" spans="1:7" ht="30">
      <c r="A19" s="26"/>
      <c r="B19" s="26" t="s">
        <v>140</v>
      </c>
      <c r="C19" s="27">
        <v>2130</v>
      </c>
      <c r="D19" s="28" t="s">
        <v>36</v>
      </c>
      <c r="E19" s="7">
        <v>9000</v>
      </c>
      <c r="F19" s="7">
        <v>7918</v>
      </c>
      <c r="G19" s="24"/>
    </row>
    <row r="20" spans="1:7" s="13" customFormat="1" ht="26.25" customHeight="1">
      <c r="A20" s="404" t="s">
        <v>39</v>
      </c>
      <c r="B20" s="405"/>
      <c r="C20" s="405"/>
      <c r="D20" s="406"/>
      <c r="E20" s="18">
        <f>E4+E6+E9</f>
        <v>22890</v>
      </c>
      <c r="F20" s="18">
        <f>F4+F6+F9</f>
        <v>21807</v>
      </c>
      <c r="G20" s="23">
        <f>F20/E20%</f>
        <v>95.26867627785059</v>
      </c>
    </row>
    <row r="21" spans="1:7" ht="15">
      <c r="A21" s="31"/>
      <c r="B21" s="31"/>
      <c r="C21" s="32"/>
      <c r="D21" s="33"/>
      <c r="E21" s="34"/>
      <c r="F21" s="34"/>
      <c r="G21" s="35"/>
    </row>
  </sheetData>
  <mergeCells count="3">
    <mergeCell ref="F1:G1"/>
    <mergeCell ref="A2:G2"/>
    <mergeCell ref="A20:D2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22"/>
  <sheetViews>
    <sheetView zoomScale="75" zoomScaleNormal="75" workbookViewId="0" topLeftCell="A1">
      <selection activeCell="A2" sqref="A2:G2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8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97" t="s">
        <v>62</v>
      </c>
      <c r="G1" s="398"/>
    </row>
    <row r="2" spans="1:7" ht="104.25" customHeight="1" thickBot="1">
      <c r="A2" s="396" t="s">
        <v>495</v>
      </c>
      <c r="B2" s="396"/>
      <c r="C2" s="396"/>
      <c r="D2" s="396"/>
      <c r="E2" s="396"/>
      <c r="F2" s="396"/>
      <c r="G2" s="396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5.75" hidden="1">
      <c r="A4" s="9" t="s">
        <v>57</v>
      </c>
      <c r="B4" s="9"/>
      <c r="C4" s="10"/>
      <c r="D4" s="11" t="s">
        <v>58</v>
      </c>
      <c r="E4" s="12">
        <v>10000</v>
      </c>
      <c r="F4" s="12">
        <v>4998</v>
      </c>
      <c r="G4" s="21">
        <v>50</v>
      </c>
    </row>
    <row r="5" spans="1:7" ht="60">
      <c r="A5" s="6">
        <v>758</v>
      </c>
      <c r="B5" s="14" t="s">
        <v>59</v>
      </c>
      <c r="C5" s="6">
        <v>2920</v>
      </c>
      <c r="D5" s="5" t="s">
        <v>60</v>
      </c>
      <c r="E5" s="7">
        <v>17048593</v>
      </c>
      <c r="F5" s="7">
        <v>17048593</v>
      </c>
      <c r="G5" s="24">
        <f>F5/E5%</f>
        <v>100</v>
      </c>
    </row>
    <row r="6" spans="1:7" ht="15" hidden="1">
      <c r="A6" s="6"/>
      <c r="B6" s="14"/>
      <c r="C6" s="6"/>
      <c r="D6" s="5"/>
      <c r="E6" s="7"/>
      <c r="F6" s="7"/>
      <c r="G6" s="24"/>
    </row>
    <row r="7" spans="1:7" ht="15" hidden="1">
      <c r="A7" s="16"/>
      <c r="B7" s="14"/>
      <c r="C7" s="6"/>
      <c r="D7" s="5"/>
      <c r="E7" s="7"/>
      <c r="F7" s="7"/>
      <c r="G7" s="24"/>
    </row>
    <row r="8" spans="1:7" ht="64.5" customHeight="1" thickBot="1">
      <c r="A8" s="16" t="s">
        <v>57</v>
      </c>
      <c r="B8" s="14" t="s">
        <v>138</v>
      </c>
      <c r="C8" s="6">
        <v>2920</v>
      </c>
      <c r="D8" s="5" t="s">
        <v>139</v>
      </c>
      <c r="E8" s="7">
        <v>4393783</v>
      </c>
      <c r="F8" s="7">
        <v>4393783</v>
      </c>
      <c r="G8" s="24">
        <f aca="true" t="shared" si="0" ref="G8:G21">F8/E8%</f>
        <v>100</v>
      </c>
    </row>
    <row r="9" spans="1:7" s="13" customFormat="1" ht="16.5" hidden="1" thickBot="1">
      <c r="A9" s="25" t="s">
        <v>15</v>
      </c>
      <c r="B9" s="25"/>
      <c r="C9" s="20"/>
      <c r="D9" s="17" t="s">
        <v>16</v>
      </c>
      <c r="E9" s="18">
        <f>E10+E11+E12</f>
        <v>467334</v>
      </c>
      <c r="F9" s="18">
        <f>F10+F11+F12</f>
        <v>216192</v>
      </c>
      <c r="G9" s="24">
        <f t="shared" si="0"/>
        <v>46.26070433565715</v>
      </c>
    </row>
    <row r="10" spans="1:7" ht="45.75" hidden="1" thickBot="1">
      <c r="A10" s="14"/>
      <c r="B10" s="14" t="s">
        <v>17</v>
      </c>
      <c r="C10" s="6"/>
      <c r="D10" s="5" t="s">
        <v>18</v>
      </c>
      <c r="E10" s="7">
        <v>355000</v>
      </c>
      <c r="F10" s="7">
        <v>154296</v>
      </c>
      <c r="G10" s="24">
        <f t="shared" si="0"/>
        <v>43.46366197183099</v>
      </c>
    </row>
    <row r="11" spans="1:7" ht="45.75" hidden="1" thickBot="1">
      <c r="A11" s="14"/>
      <c r="B11" s="14" t="s">
        <v>19</v>
      </c>
      <c r="C11" s="6"/>
      <c r="D11" s="5" t="s">
        <v>20</v>
      </c>
      <c r="E11" s="7">
        <v>23000</v>
      </c>
      <c r="F11" s="7">
        <v>11496</v>
      </c>
      <c r="G11" s="24">
        <f t="shared" si="0"/>
        <v>49.982608695652175</v>
      </c>
    </row>
    <row r="12" spans="1:7" ht="15.75" hidden="1" thickBot="1">
      <c r="A12" s="14"/>
      <c r="B12" s="14" t="s">
        <v>21</v>
      </c>
      <c r="C12" s="6"/>
      <c r="D12" s="8" t="s">
        <v>22</v>
      </c>
      <c r="E12" s="7">
        <v>89334</v>
      </c>
      <c r="F12" s="7">
        <v>50400</v>
      </c>
      <c r="G12" s="24">
        <f t="shared" si="0"/>
        <v>56.41748942172073</v>
      </c>
    </row>
    <row r="13" spans="1:7" s="13" customFormat="1" ht="32.25" hidden="1" thickBot="1">
      <c r="A13" s="25" t="s">
        <v>23</v>
      </c>
      <c r="B13" s="25"/>
      <c r="C13" s="20"/>
      <c r="D13" s="19" t="s">
        <v>24</v>
      </c>
      <c r="E13" s="18">
        <f>E14+E15</f>
        <v>210683</v>
      </c>
      <c r="F13" s="18">
        <f>F14+F15</f>
        <v>114400</v>
      </c>
      <c r="G13" s="24">
        <f t="shared" si="0"/>
        <v>54.29958753197933</v>
      </c>
    </row>
    <row r="14" spans="1:7" ht="15.75" hidden="1" thickBot="1">
      <c r="A14" s="14"/>
      <c r="B14" s="14" t="s">
        <v>25</v>
      </c>
      <c r="C14" s="6"/>
      <c r="D14" s="8" t="s">
        <v>26</v>
      </c>
      <c r="E14" s="7">
        <v>192683</v>
      </c>
      <c r="F14" s="7">
        <v>96400</v>
      </c>
      <c r="G14" s="24">
        <f t="shared" si="0"/>
        <v>50.030360747964274</v>
      </c>
    </row>
    <row r="15" spans="1:7" ht="15.75" hidden="1" thickBot="1">
      <c r="A15" s="14"/>
      <c r="B15" s="14" t="s">
        <v>27</v>
      </c>
      <c r="C15" s="6"/>
      <c r="D15" s="8" t="s">
        <v>28</v>
      </c>
      <c r="E15" s="7">
        <v>18000</v>
      </c>
      <c r="F15" s="7">
        <v>18000</v>
      </c>
      <c r="G15" s="24">
        <f t="shared" si="0"/>
        <v>100</v>
      </c>
    </row>
    <row r="16" spans="1:7" s="13" customFormat="1" ht="16.5" hidden="1" thickBot="1">
      <c r="A16" s="25" t="s">
        <v>29</v>
      </c>
      <c r="B16" s="25"/>
      <c r="C16" s="20"/>
      <c r="D16" s="17" t="s">
        <v>30</v>
      </c>
      <c r="E16" s="18">
        <v>5481000</v>
      </c>
      <c r="F16" s="18">
        <v>2988500</v>
      </c>
      <c r="G16" s="24">
        <f t="shared" si="0"/>
        <v>54.524721766101074</v>
      </c>
    </row>
    <row r="17" spans="1:7" ht="90.75" hidden="1" thickBot="1">
      <c r="A17" s="14"/>
      <c r="B17" s="14" t="s">
        <v>31</v>
      </c>
      <c r="C17" s="6"/>
      <c r="D17" s="5" t="s">
        <v>32</v>
      </c>
      <c r="E17" s="7">
        <v>5481000</v>
      </c>
      <c r="F17" s="7">
        <v>2988500</v>
      </c>
      <c r="G17" s="24">
        <f t="shared" si="0"/>
        <v>54.524721766101074</v>
      </c>
    </row>
    <row r="18" spans="1:7" s="13" customFormat="1" ht="16.5" hidden="1" thickBot="1">
      <c r="A18" s="25" t="s">
        <v>33</v>
      </c>
      <c r="B18" s="25"/>
      <c r="C18" s="20"/>
      <c r="D18" s="17" t="s">
        <v>34</v>
      </c>
      <c r="E18" s="18">
        <f>E19+E20</f>
        <v>2638120</v>
      </c>
      <c r="F18" s="18">
        <f>F19+F20</f>
        <v>1480700</v>
      </c>
      <c r="G18" s="24">
        <f t="shared" si="0"/>
        <v>56.12709050384365</v>
      </c>
    </row>
    <row r="19" spans="1:7" ht="30.75" hidden="1" thickBot="1">
      <c r="A19" s="14"/>
      <c r="B19" s="14" t="s">
        <v>35</v>
      </c>
      <c r="C19" s="6"/>
      <c r="D19" s="5" t="s">
        <v>36</v>
      </c>
      <c r="E19" s="7">
        <v>102000</v>
      </c>
      <c r="F19" s="7">
        <v>54900</v>
      </c>
      <c r="G19" s="24">
        <f t="shared" si="0"/>
        <v>53.8235294117647</v>
      </c>
    </row>
    <row r="20" spans="1:7" ht="30.75" hidden="1" thickBot="1">
      <c r="A20" s="26"/>
      <c r="B20" s="26" t="s">
        <v>37</v>
      </c>
      <c r="C20" s="27"/>
      <c r="D20" s="28" t="s">
        <v>38</v>
      </c>
      <c r="E20" s="29">
        <v>2536120</v>
      </c>
      <c r="F20" s="29">
        <v>1425800</v>
      </c>
      <c r="G20" s="30">
        <f t="shared" si="0"/>
        <v>56.21973723640837</v>
      </c>
    </row>
    <row r="21" spans="1:7" s="13" customFormat="1" ht="26.25" customHeight="1" thickBot="1">
      <c r="A21" s="399" t="s">
        <v>39</v>
      </c>
      <c r="B21" s="400"/>
      <c r="C21" s="400"/>
      <c r="D21" s="392"/>
      <c r="E21" s="196">
        <f>E5+E7+E8+E6</f>
        <v>21442376</v>
      </c>
      <c r="F21" s="197">
        <f>F5+F7+F8+F6</f>
        <v>21442376</v>
      </c>
      <c r="G21" s="198">
        <f t="shared" si="0"/>
        <v>100</v>
      </c>
    </row>
    <row r="22" spans="1:7" ht="15">
      <c r="A22" s="31"/>
      <c r="B22" s="31"/>
      <c r="C22" s="32"/>
      <c r="D22" s="33"/>
      <c r="E22" s="34"/>
      <c r="F22" s="34"/>
      <c r="G22" s="35"/>
    </row>
  </sheetData>
  <mergeCells count="3">
    <mergeCell ref="F1:G1"/>
    <mergeCell ref="A2:G2"/>
    <mergeCell ref="A21:D2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12"/>
  <sheetViews>
    <sheetView zoomScale="75" zoomScaleNormal="75" workbookViewId="0" topLeftCell="A1">
      <selection activeCell="A2" sqref="A2:G2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97" t="s">
        <v>75</v>
      </c>
      <c r="G1" s="398"/>
    </row>
    <row r="2" spans="1:7" ht="118.5" customHeight="1" thickBot="1">
      <c r="A2" s="396" t="s">
        <v>496</v>
      </c>
      <c r="B2" s="396"/>
      <c r="C2" s="396"/>
      <c r="D2" s="396"/>
      <c r="E2" s="396"/>
      <c r="F2" s="396"/>
      <c r="G2" s="396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8.75" customHeight="1">
      <c r="A4" s="9" t="s">
        <v>63</v>
      </c>
      <c r="B4" s="9"/>
      <c r="C4" s="10"/>
      <c r="D4" s="11" t="s">
        <v>77</v>
      </c>
      <c r="E4" s="12">
        <f>E5</f>
        <v>610347</v>
      </c>
      <c r="F4" s="12">
        <f>F5</f>
        <v>610346</v>
      </c>
      <c r="G4" s="21">
        <f>F4/E4%</f>
        <v>99.99983615877525</v>
      </c>
    </row>
    <row r="5" spans="1:7" ht="30">
      <c r="A5" s="6"/>
      <c r="B5" s="14" t="s">
        <v>64</v>
      </c>
      <c r="C5" s="6">
        <v>2710</v>
      </c>
      <c r="D5" s="5" t="s">
        <v>78</v>
      </c>
      <c r="E5" s="7">
        <v>610347</v>
      </c>
      <c r="F5" s="7">
        <v>610346</v>
      </c>
      <c r="G5" s="6"/>
    </row>
    <row r="6" spans="1:7" s="13" customFormat="1" ht="31.5">
      <c r="A6" s="42" t="s">
        <v>15</v>
      </c>
      <c r="B6" s="42"/>
      <c r="C6" s="43"/>
      <c r="D6" s="44" t="s">
        <v>16</v>
      </c>
      <c r="E6" s="18">
        <f>E7+E8</f>
        <v>536261</v>
      </c>
      <c r="F6" s="18">
        <f>F7+F8</f>
        <v>332312</v>
      </c>
      <c r="G6" s="23">
        <f>F6/E6%</f>
        <v>61.96833258431995</v>
      </c>
    </row>
    <row r="7" spans="1:7" ht="45">
      <c r="A7" s="14"/>
      <c r="B7" s="14" t="s">
        <v>166</v>
      </c>
      <c r="C7" s="6">
        <v>2710</v>
      </c>
      <c r="D7" s="5" t="s">
        <v>174</v>
      </c>
      <c r="E7" s="7">
        <v>504237</v>
      </c>
      <c r="F7" s="7">
        <v>306555</v>
      </c>
      <c r="G7" s="23"/>
    </row>
    <row r="8" spans="1:7" ht="51" customHeight="1">
      <c r="A8" s="14"/>
      <c r="B8" s="14" t="s">
        <v>166</v>
      </c>
      <c r="C8" s="6">
        <v>6300</v>
      </c>
      <c r="D8" s="5" t="s">
        <v>174</v>
      </c>
      <c r="E8" s="7">
        <v>32024</v>
      </c>
      <c r="F8" s="7">
        <v>25757</v>
      </c>
      <c r="G8" s="23"/>
    </row>
    <row r="9" spans="1:7" ht="27" customHeight="1">
      <c r="A9" s="133" t="s">
        <v>107</v>
      </c>
      <c r="B9" s="133"/>
      <c r="C9" s="134"/>
      <c r="D9" s="136" t="s">
        <v>108</v>
      </c>
      <c r="E9" s="135">
        <f>E10</f>
        <v>197178</v>
      </c>
      <c r="F9" s="135">
        <f>F10</f>
        <v>197178</v>
      </c>
      <c r="G9" s="23">
        <f>F9/E9%</f>
        <v>100</v>
      </c>
    </row>
    <row r="10" spans="1:7" ht="27.75" customHeight="1">
      <c r="A10" s="14"/>
      <c r="B10" s="14" t="s">
        <v>231</v>
      </c>
      <c r="C10" s="6">
        <v>6309</v>
      </c>
      <c r="D10" s="5" t="s">
        <v>232</v>
      </c>
      <c r="E10" s="7">
        <v>197178</v>
      </c>
      <c r="F10" s="7">
        <v>197178</v>
      </c>
      <c r="G10" s="24"/>
    </row>
    <row r="11" spans="1:7" s="13" customFormat="1" ht="26.25" customHeight="1" thickBot="1">
      <c r="A11" s="407" t="s">
        <v>39</v>
      </c>
      <c r="B11" s="408"/>
      <c r="C11" s="408"/>
      <c r="D11" s="409"/>
      <c r="E11" s="84">
        <f>E4+E6+E9</f>
        <v>1343786</v>
      </c>
      <c r="F11" s="84">
        <f>F4+F6+F9</f>
        <v>1139836</v>
      </c>
      <c r="G11" s="85">
        <f>F11/E11%</f>
        <v>84.82273219098875</v>
      </c>
    </row>
    <row r="12" spans="1:7" ht="15">
      <c r="A12" s="31"/>
      <c r="B12" s="31"/>
      <c r="C12" s="32"/>
      <c r="D12" s="33"/>
      <c r="E12" s="34"/>
      <c r="F12" s="34"/>
      <c r="G12" s="35"/>
    </row>
  </sheetData>
  <mergeCells count="3">
    <mergeCell ref="F1:G1"/>
    <mergeCell ref="A2:G2"/>
    <mergeCell ref="A11:D1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G19"/>
  <sheetViews>
    <sheetView zoomScale="75" zoomScaleNormal="75" workbookViewId="0" topLeftCell="A1">
      <selection activeCell="A2" sqref="A2:G2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97" t="s">
        <v>86</v>
      </c>
      <c r="G1" s="398"/>
    </row>
    <row r="2" spans="1:7" ht="118.5" customHeight="1" thickBot="1">
      <c r="A2" s="396" t="s">
        <v>497</v>
      </c>
      <c r="B2" s="396"/>
      <c r="C2" s="396"/>
      <c r="D2" s="396"/>
      <c r="E2" s="396"/>
      <c r="F2" s="396"/>
      <c r="G2" s="396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40" customFormat="1" ht="27" customHeight="1">
      <c r="A4" s="63" t="s">
        <v>63</v>
      </c>
      <c r="B4" s="63"/>
      <c r="C4" s="195"/>
      <c r="D4" s="61" t="s">
        <v>77</v>
      </c>
      <c r="E4" s="68">
        <f>+E6+E17</f>
        <v>15000</v>
      </c>
      <c r="F4" s="68">
        <f>+F6+F17</f>
        <v>15000</v>
      </c>
      <c r="G4" s="114">
        <f>F4/E4%</f>
        <v>100</v>
      </c>
    </row>
    <row r="5" spans="1:7" ht="15" hidden="1">
      <c r="A5" s="6"/>
      <c r="B5" s="14"/>
      <c r="C5" s="6"/>
      <c r="D5" s="5"/>
      <c r="E5" s="7"/>
      <c r="F5" s="7"/>
      <c r="G5" s="6"/>
    </row>
    <row r="6" spans="1:7" ht="30">
      <c r="A6" s="6"/>
      <c r="B6" s="14" t="s">
        <v>64</v>
      </c>
      <c r="C6" s="6">
        <v>2320</v>
      </c>
      <c r="D6" s="5" t="s">
        <v>78</v>
      </c>
      <c r="E6" s="7">
        <v>15000</v>
      </c>
      <c r="F6" s="7">
        <v>15000</v>
      </c>
      <c r="G6" s="6"/>
    </row>
    <row r="7" spans="1:7" s="13" customFormat="1" ht="15.75" hidden="1">
      <c r="A7" s="16"/>
      <c r="B7" s="14"/>
      <c r="C7" s="6"/>
      <c r="D7" s="5"/>
      <c r="E7" s="7"/>
      <c r="F7" s="7"/>
      <c r="G7" s="24"/>
    </row>
    <row r="8" spans="1:7" ht="21" customHeight="1">
      <c r="A8" s="63" t="s">
        <v>135</v>
      </c>
      <c r="B8" s="63"/>
      <c r="C8" s="195"/>
      <c r="D8" s="61" t="s">
        <v>136</v>
      </c>
      <c r="E8" s="68">
        <f>+E10+E11</f>
        <v>595000</v>
      </c>
      <c r="F8" s="68">
        <f>+F10+F11</f>
        <v>643488</v>
      </c>
      <c r="G8" s="114">
        <f>F8/E8%</f>
        <v>108.149243697479</v>
      </c>
    </row>
    <row r="9" spans="1:7" s="13" customFormat="1" ht="15.75" hidden="1">
      <c r="A9" s="6"/>
      <c r="B9" s="14"/>
      <c r="C9" s="6"/>
      <c r="D9" s="5"/>
      <c r="E9" s="7"/>
      <c r="F9" s="7"/>
      <c r="G9" s="6"/>
    </row>
    <row r="10" spans="1:7" s="13" customFormat="1" ht="30">
      <c r="A10" s="6"/>
      <c r="B10" s="14" t="s">
        <v>137</v>
      </c>
      <c r="C10" s="6">
        <v>2320</v>
      </c>
      <c r="D10" s="5" t="s">
        <v>47</v>
      </c>
      <c r="E10" s="7">
        <v>330000</v>
      </c>
      <c r="F10" s="7">
        <v>357156</v>
      </c>
      <c r="G10" s="6"/>
    </row>
    <row r="11" spans="1:7" ht="21" customHeight="1">
      <c r="A11" s="16"/>
      <c r="B11" s="14" t="s">
        <v>149</v>
      </c>
      <c r="C11" s="6">
        <v>2320</v>
      </c>
      <c r="D11" s="5" t="s">
        <v>48</v>
      </c>
      <c r="E11" s="7">
        <v>265000</v>
      </c>
      <c r="F11" s="7">
        <v>286332</v>
      </c>
      <c r="G11" s="24"/>
    </row>
    <row r="12" spans="1:7" s="13" customFormat="1" ht="15.75" hidden="1">
      <c r="A12" s="25"/>
      <c r="B12" s="14"/>
      <c r="C12" s="6"/>
      <c r="D12" s="5"/>
      <c r="E12" s="7"/>
      <c r="F12" s="7"/>
      <c r="G12" s="23"/>
    </row>
    <row r="13" spans="1:7" ht="15" hidden="1">
      <c r="A13" s="14"/>
      <c r="B13" s="14"/>
      <c r="C13" s="6"/>
      <c r="D13" s="5"/>
      <c r="E13" s="7"/>
      <c r="F13" s="7"/>
      <c r="G13" s="24"/>
    </row>
    <row r="14" spans="1:7" ht="15" hidden="1">
      <c r="A14" s="26"/>
      <c r="B14" s="14"/>
      <c r="C14" s="6"/>
      <c r="D14" s="5"/>
      <c r="E14" s="7"/>
      <c r="F14" s="7"/>
      <c r="G14" s="30"/>
    </row>
    <row r="15" spans="1:7" ht="15" hidden="1">
      <c r="A15" s="26"/>
      <c r="B15" s="14"/>
      <c r="C15" s="6"/>
      <c r="D15" s="5"/>
      <c r="E15" s="7"/>
      <c r="F15" s="7"/>
      <c r="G15" s="24"/>
    </row>
    <row r="16" spans="1:7" s="13" customFormat="1" ht="15.75" hidden="1">
      <c r="A16" s="42"/>
      <c r="B16" s="14"/>
      <c r="C16" s="6"/>
      <c r="D16" s="5"/>
      <c r="E16" s="7"/>
      <c r="F16" s="7"/>
      <c r="G16" s="23"/>
    </row>
    <row r="17" spans="1:7" ht="20.25" customHeight="1" hidden="1">
      <c r="A17" s="14"/>
      <c r="B17" s="14"/>
      <c r="C17" s="6"/>
      <c r="D17" s="5"/>
      <c r="E17" s="7"/>
      <c r="F17" s="7"/>
      <c r="G17" s="24"/>
    </row>
    <row r="18" spans="1:7" s="13" customFormat="1" ht="26.25" customHeight="1" thickBot="1">
      <c r="A18" s="407" t="s">
        <v>39</v>
      </c>
      <c r="B18" s="408"/>
      <c r="C18" s="408"/>
      <c r="D18" s="409"/>
      <c r="E18" s="84">
        <f>E4+E8</f>
        <v>610000</v>
      </c>
      <c r="F18" s="84">
        <f>F4+F8</f>
        <v>658488</v>
      </c>
      <c r="G18" s="85">
        <f>F18/E18%</f>
        <v>107.9488524590164</v>
      </c>
    </row>
    <row r="19" spans="1:7" ht="15">
      <c r="A19" s="31"/>
      <c r="B19" s="31"/>
      <c r="C19" s="32"/>
      <c r="D19" s="33"/>
      <c r="E19" s="34"/>
      <c r="F19" s="34"/>
      <c r="G19" s="35"/>
    </row>
  </sheetData>
  <mergeCells count="3">
    <mergeCell ref="F1:G1"/>
    <mergeCell ref="A2:G2"/>
    <mergeCell ref="A18:D1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G6"/>
  <sheetViews>
    <sheetView workbookViewId="0" topLeftCell="A1">
      <selection activeCell="F1" sqref="F1:G1"/>
    </sheetView>
  </sheetViews>
  <sheetFormatPr defaultColWidth="9.00390625" defaultRowHeight="12.75"/>
  <cols>
    <col min="1" max="1" width="7.00390625" style="0" customWidth="1"/>
    <col min="2" max="2" width="8.25390625" style="0" customWidth="1"/>
    <col min="3" max="3" width="7.875" style="0" customWidth="1"/>
    <col min="4" max="4" width="29.25390625" style="0" customWidth="1"/>
    <col min="5" max="5" width="14.75390625" style="0" customWidth="1"/>
    <col min="6" max="6" width="13.625" style="0" customWidth="1"/>
    <col min="7" max="7" width="12.75390625" style="0" customWidth="1"/>
  </cols>
  <sheetData>
    <row r="1" spans="1:7" ht="32.25" customHeight="1">
      <c r="A1" s="1"/>
      <c r="B1" s="1"/>
      <c r="C1" s="1"/>
      <c r="D1" s="1"/>
      <c r="E1" s="1"/>
      <c r="F1" s="397" t="s">
        <v>513</v>
      </c>
      <c r="G1" s="398"/>
    </row>
    <row r="2" spans="1:7" ht="126" customHeight="1" thickBot="1">
      <c r="A2" s="396" t="s">
        <v>499</v>
      </c>
      <c r="B2" s="396"/>
      <c r="C2" s="396"/>
      <c r="D2" s="396"/>
      <c r="E2" s="396"/>
      <c r="F2" s="396"/>
      <c r="G2" s="396"/>
    </row>
    <row r="3" spans="1:7" ht="15.75">
      <c r="A3" s="263" t="s">
        <v>1</v>
      </c>
      <c r="B3" s="264" t="s">
        <v>2</v>
      </c>
      <c r="C3" s="264" t="s">
        <v>3</v>
      </c>
      <c r="D3" s="264" t="s">
        <v>4</v>
      </c>
      <c r="E3" s="264" t="s">
        <v>5</v>
      </c>
      <c r="F3" s="264" t="s">
        <v>6</v>
      </c>
      <c r="G3" s="265" t="s">
        <v>7</v>
      </c>
    </row>
    <row r="4" spans="1:7" ht="15.75">
      <c r="A4" s="167" t="s">
        <v>63</v>
      </c>
      <c r="B4" s="167"/>
      <c r="C4" s="168"/>
      <c r="D4" s="169" t="s">
        <v>77</v>
      </c>
      <c r="E4" s="170">
        <f>E5</f>
        <v>191760</v>
      </c>
      <c r="F4" s="170">
        <f>F5</f>
        <v>191760</v>
      </c>
      <c r="G4" s="220">
        <f>F4/E4%</f>
        <v>100</v>
      </c>
    </row>
    <row r="5" spans="1:7" ht="24" customHeight="1">
      <c r="A5" s="6"/>
      <c r="B5" s="14" t="s">
        <v>64</v>
      </c>
      <c r="C5" s="6">
        <v>6260</v>
      </c>
      <c r="D5" s="5" t="s">
        <v>78</v>
      </c>
      <c r="E5" s="7">
        <v>191760</v>
      </c>
      <c r="F5" s="7">
        <v>191760</v>
      </c>
      <c r="G5" s="6"/>
    </row>
    <row r="6" spans="1:7" ht="15.75">
      <c r="A6" s="410" t="s">
        <v>39</v>
      </c>
      <c r="B6" s="410"/>
      <c r="C6" s="410"/>
      <c r="D6" s="136"/>
      <c r="E6" s="135">
        <v>191760</v>
      </c>
      <c r="F6" s="135">
        <v>191760</v>
      </c>
      <c r="G6" s="148"/>
    </row>
  </sheetData>
  <mergeCells count="3">
    <mergeCell ref="F1:G1"/>
    <mergeCell ref="A2:G2"/>
    <mergeCell ref="A6:C6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30"/>
  <sheetViews>
    <sheetView zoomScale="75" zoomScaleNormal="75" workbookViewId="0" topLeftCell="A1">
      <selection activeCell="J12" sqref="J12"/>
    </sheetView>
  </sheetViews>
  <sheetFormatPr defaultColWidth="9.00390625" defaultRowHeight="12.75"/>
  <cols>
    <col min="2" max="2" width="12.25390625" style="0" bestFit="1" customWidth="1"/>
    <col min="3" max="3" width="11.00390625" style="0" bestFit="1" customWidth="1"/>
    <col min="4" max="4" width="27.875" style="0" customWidth="1"/>
    <col min="5" max="5" width="17.75390625" style="0" customWidth="1"/>
    <col min="6" max="6" width="15.875" style="0" customWidth="1"/>
    <col min="7" max="7" width="12.375" style="0" customWidth="1"/>
  </cols>
  <sheetData>
    <row r="1" spans="1:7" ht="24" customHeight="1">
      <c r="A1" s="1"/>
      <c r="B1" s="1"/>
      <c r="C1" s="1"/>
      <c r="D1" s="1"/>
      <c r="E1" s="1"/>
      <c r="F1" s="397" t="s">
        <v>294</v>
      </c>
      <c r="G1" s="398"/>
    </row>
    <row r="2" spans="1:7" ht="116.25" customHeight="1" thickBot="1">
      <c r="A2" s="396" t="s">
        <v>498</v>
      </c>
      <c r="B2" s="396"/>
      <c r="C2" s="396"/>
      <c r="D2" s="396"/>
      <c r="E2" s="396"/>
      <c r="F2" s="396"/>
      <c r="G2" s="396"/>
    </row>
    <row r="3" spans="1:7" ht="15.75">
      <c r="A3" s="263" t="s">
        <v>1</v>
      </c>
      <c r="B3" s="264" t="s">
        <v>2</v>
      </c>
      <c r="C3" s="264" t="s">
        <v>3</v>
      </c>
      <c r="D3" s="264" t="s">
        <v>4</v>
      </c>
      <c r="E3" s="264" t="s">
        <v>5</v>
      </c>
      <c r="F3" s="264" t="s">
        <v>6</v>
      </c>
      <c r="G3" s="265" t="s">
        <v>7</v>
      </c>
    </row>
    <row r="4" spans="1:7" ht="15.75">
      <c r="A4" s="81">
        <v>600</v>
      </c>
      <c r="B4" s="81"/>
      <c r="C4" s="81"/>
      <c r="D4" s="325" t="s">
        <v>77</v>
      </c>
      <c r="E4" s="267">
        <f>E5</f>
        <v>2833151</v>
      </c>
      <c r="F4" s="267">
        <f>F5</f>
        <v>2833151</v>
      </c>
      <c r="G4" s="269">
        <f>F4/E4%</f>
        <v>100</v>
      </c>
    </row>
    <row r="5" spans="1:7" ht="28.5" customHeight="1">
      <c r="A5" s="115"/>
      <c r="B5" s="115">
        <v>60014</v>
      </c>
      <c r="C5" s="115">
        <v>6207</v>
      </c>
      <c r="D5" s="323" t="s">
        <v>78</v>
      </c>
      <c r="E5" s="318">
        <v>2833151</v>
      </c>
      <c r="F5" s="318">
        <v>2833151</v>
      </c>
      <c r="G5" s="269"/>
    </row>
    <row r="6" spans="1:7" s="314" customFormat="1" ht="21" customHeight="1">
      <c r="A6" s="20">
        <v>710</v>
      </c>
      <c r="B6" s="20"/>
      <c r="C6" s="20"/>
      <c r="D6" s="320" t="s">
        <v>16</v>
      </c>
      <c r="E6" s="66">
        <f>E7</f>
        <v>2222378</v>
      </c>
      <c r="F6" s="66">
        <f>F7</f>
        <v>1836916</v>
      </c>
      <c r="G6" s="269">
        <f>F6/E6%</f>
        <v>82.65542585464759</v>
      </c>
    </row>
    <row r="7" spans="1:7" ht="45">
      <c r="A7" s="20"/>
      <c r="B7" s="115">
        <v>71012</v>
      </c>
      <c r="C7" s="115">
        <v>6207</v>
      </c>
      <c r="D7" s="323" t="s">
        <v>376</v>
      </c>
      <c r="E7" s="318">
        <v>2222378</v>
      </c>
      <c r="F7" s="318">
        <v>1836916</v>
      </c>
      <c r="G7" s="269"/>
    </row>
    <row r="8" spans="1:7" ht="31.5">
      <c r="A8" s="66">
        <v>750</v>
      </c>
      <c r="B8" s="66"/>
      <c r="C8" s="66"/>
      <c r="D8" s="321" t="s">
        <v>377</v>
      </c>
      <c r="E8" s="66">
        <f>E9</f>
        <v>6769249</v>
      </c>
      <c r="F8" s="66">
        <f>F9</f>
        <v>4664402</v>
      </c>
      <c r="G8" s="374">
        <f>F8/E8%</f>
        <v>68.90575306064233</v>
      </c>
    </row>
    <row r="9" spans="1:7" ht="20.25" customHeight="1">
      <c r="A9" s="318"/>
      <c r="B9" s="101">
        <v>75020</v>
      </c>
      <c r="C9" s="101">
        <v>6207</v>
      </c>
      <c r="D9" s="322" t="s">
        <v>79</v>
      </c>
      <c r="E9" s="318">
        <v>6769249</v>
      </c>
      <c r="F9" s="318">
        <v>4664402</v>
      </c>
      <c r="G9" s="318"/>
    </row>
    <row r="10" spans="1:7" ht="21" customHeight="1">
      <c r="A10" s="81">
        <v>801</v>
      </c>
      <c r="B10" s="81"/>
      <c r="C10" s="81"/>
      <c r="D10" s="325" t="s">
        <v>44</v>
      </c>
      <c r="E10" s="267">
        <f>E11</f>
        <v>137150</v>
      </c>
      <c r="F10" s="267">
        <f>F11</f>
        <v>137149</v>
      </c>
      <c r="G10" s="269">
        <f>F10/E10%</f>
        <v>99.99927087130878</v>
      </c>
    </row>
    <row r="11" spans="1:7" ht="21.75" customHeight="1">
      <c r="A11" s="81"/>
      <c r="B11" s="266">
        <v>80195</v>
      </c>
      <c r="C11" s="266">
        <v>2008</v>
      </c>
      <c r="D11" s="324" t="s">
        <v>46</v>
      </c>
      <c r="E11" s="268">
        <v>137150</v>
      </c>
      <c r="F11" s="268">
        <v>137149</v>
      </c>
      <c r="G11" s="268"/>
    </row>
    <row r="12" spans="1:7" ht="25.5" customHeight="1">
      <c r="A12" s="63" t="s">
        <v>135</v>
      </c>
      <c r="B12" s="63"/>
      <c r="C12" s="195"/>
      <c r="D12" s="61" t="s">
        <v>136</v>
      </c>
      <c r="E12" s="68">
        <f>E13+E14</f>
        <v>190083</v>
      </c>
      <c r="F12" s="68">
        <f>F13+F14</f>
        <v>150059</v>
      </c>
      <c r="G12" s="114">
        <f>F12/E12%</f>
        <v>78.94393501786062</v>
      </c>
    </row>
    <row r="13" spans="1:7" ht="31.5" customHeight="1">
      <c r="A13" s="63"/>
      <c r="B13" s="14" t="s">
        <v>140</v>
      </c>
      <c r="C13" s="6">
        <v>2007</v>
      </c>
      <c r="D13" s="5" t="s">
        <v>36</v>
      </c>
      <c r="E13" s="7">
        <v>180526</v>
      </c>
      <c r="F13" s="7">
        <v>142514</v>
      </c>
      <c r="G13" s="114"/>
    </row>
    <row r="14" spans="1:7" ht="30.75" customHeight="1">
      <c r="A14" s="6"/>
      <c r="B14" s="14" t="s">
        <v>140</v>
      </c>
      <c r="C14" s="6">
        <v>2009</v>
      </c>
      <c r="D14" s="5" t="s">
        <v>36</v>
      </c>
      <c r="E14" s="7">
        <v>9557</v>
      </c>
      <c r="F14" s="7">
        <v>7545</v>
      </c>
      <c r="G14" s="114"/>
    </row>
    <row r="15" spans="1:7" ht="19.5" customHeight="1">
      <c r="A15" s="134">
        <v>926</v>
      </c>
      <c r="B15" s="133"/>
      <c r="C15" s="134"/>
      <c r="D15" s="136" t="s">
        <v>108</v>
      </c>
      <c r="E15" s="135">
        <f>E16</f>
        <v>807832</v>
      </c>
      <c r="F15" s="135">
        <f>F16</f>
        <v>89740</v>
      </c>
      <c r="G15" s="114">
        <f>F15/E15%</f>
        <v>11.108745382703335</v>
      </c>
    </row>
    <row r="16" spans="1:7" ht="21" customHeight="1">
      <c r="A16" s="6"/>
      <c r="B16" s="14" t="s">
        <v>231</v>
      </c>
      <c r="C16" s="6">
        <v>6207</v>
      </c>
      <c r="D16" s="5" t="s">
        <v>232</v>
      </c>
      <c r="E16" s="7">
        <v>807832</v>
      </c>
      <c r="F16" s="7">
        <v>89740</v>
      </c>
      <c r="G16" s="6"/>
    </row>
    <row r="17" spans="1:7" ht="20.25" customHeight="1">
      <c r="A17" s="411" t="s">
        <v>39</v>
      </c>
      <c r="B17" s="412"/>
      <c r="C17" s="412"/>
      <c r="D17" s="413"/>
      <c r="E17" s="135">
        <f>E4+E6+E8+E10+E12+E15</f>
        <v>12959843</v>
      </c>
      <c r="F17" s="135">
        <f>F4+F6+F8+F10+F12+F15</f>
        <v>9711417</v>
      </c>
      <c r="G17" s="270">
        <f>F17/E17%</f>
        <v>74.93468092167475</v>
      </c>
    </row>
    <row r="18" spans="1:7" ht="15">
      <c r="A18" s="199"/>
      <c r="B18" s="31"/>
      <c r="C18" s="32"/>
      <c r="D18" s="33"/>
      <c r="E18" s="34"/>
      <c r="F18" s="34"/>
      <c r="G18" s="35"/>
    </row>
    <row r="19" spans="1:7" ht="15.75">
      <c r="A19" s="200"/>
      <c r="B19" s="201"/>
      <c r="C19" s="119"/>
      <c r="D19" s="202"/>
      <c r="E19" s="203"/>
      <c r="F19" s="203"/>
      <c r="G19" s="191"/>
    </row>
    <row r="20" spans="1:7" ht="15">
      <c r="A20" s="31"/>
      <c r="B20" s="31"/>
      <c r="C20" s="32"/>
      <c r="D20" s="33"/>
      <c r="E20" s="34"/>
      <c r="F20" s="34"/>
      <c r="G20" s="35"/>
    </row>
    <row r="21" spans="1:7" ht="15.75">
      <c r="A21" s="201"/>
      <c r="B21" s="201"/>
      <c r="C21" s="119"/>
      <c r="D21" s="204"/>
      <c r="E21" s="203"/>
      <c r="F21" s="203"/>
      <c r="G21" s="191"/>
    </row>
    <row r="22" spans="1:7" ht="15">
      <c r="A22" s="31"/>
      <c r="B22" s="31"/>
      <c r="C22" s="32"/>
      <c r="D22" s="33"/>
      <c r="E22" s="34"/>
      <c r="F22" s="34"/>
      <c r="G22" s="35"/>
    </row>
    <row r="23" spans="1:7" ht="15.75">
      <c r="A23" s="201"/>
      <c r="B23" s="201"/>
      <c r="C23" s="119"/>
      <c r="D23" s="204"/>
      <c r="E23" s="203"/>
      <c r="F23" s="203"/>
      <c r="G23" s="191"/>
    </row>
    <row r="24" spans="1:7" ht="15">
      <c r="A24" s="31"/>
      <c r="B24" s="31"/>
      <c r="C24" s="32"/>
      <c r="D24" s="33"/>
      <c r="E24" s="34"/>
      <c r="F24" s="34"/>
      <c r="G24" s="35"/>
    </row>
    <row r="25" spans="1:7" ht="15">
      <c r="A25" s="31"/>
      <c r="B25" s="31"/>
      <c r="C25" s="32"/>
      <c r="D25" s="33"/>
      <c r="E25" s="34"/>
      <c r="F25" s="34"/>
      <c r="G25" s="35"/>
    </row>
    <row r="26" spans="1:7" ht="15">
      <c r="A26" s="31"/>
      <c r="B26" s="31"/>
      <c r="C26" s="32"/>
      <c r="D26" s="33"/>
      <c r="E26" s="34"/>
      <c r="F26" s="34"/>
      <c r="G26" s="35"/>
    </row>
    <row r="27" spans="1:7" ht="15.75">
      <c r="A27" s="201"/>
      <c r="B27" s="201"/>
      <c r="C27" s="119"/>
      <c r="D27" s="202"/>
      <c r="E27" s="203"/>
      <c r="F27" s="203"/>
      <c r="G27" s="191"/>
    </row>
    <row r="28" spans="1:7" ht="15">
      <c r="A28" s="31"/>
      <c r="B28" s="31"/>
      <c r="C28" s="32"/>
      <c r="D28" s="33"/>
      <c r="E28" s="34"/>
      <c r="F28" s="34"/>
      <c r="G28" s="35"/>
    </row>
    <row r="29" spans="1:7" ht="15.75">
      <c r="A29" s="201"/>
      <c r="B29" s="205"/>
      <c r="C29" s="205"/>
      <c r="D29" s="205"/>
      <c r="E29" s="203"/>
      <c r="F29" s="203"/>
      <c r="G29" s="191"/>
    </row>
    <row r="30" spans="1:7" ht="12.75">
      <c r="A30" s="206"/>
      <c r="B30" s="206"/>
      <c r="C30" s="206"/>
      <c r="D30" s="206"/>
      <c r="E30" s="207"/>
      <c r="F30" s="207"/>
      <c r="G30" s="207"/>
    </row>
  </sheetData>
  <mergeCells count="3">
    <mergeCell ref="F1:G1"/>
    <mergeCell ref="A2:G2"/>
    <mergeCell ref="A17:D17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G35"/>
  <sheetViews>
    <sheetView zoomScale="75" zoomScaleNormal="75" workbookViewId="0" topLeftCell="A16">
      <selection activeCell="K22" sqref="K22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271" customWidth="1"/>
    <col min="4" max="4" width="31.625" style="1" customWidth="1"/>
    <col min="5" max="5" width="19.75390625" style="1" customWidth="1"/>
    <col min="6" max="6" width="22.625" style="1" customWidth="1"/>
    <col min="7" max="7" width="14.125" style="22" customWidth="1"/>
    <col min="8" max="16384" width="9.125" style="1" customWidth="1"/>
  </cols>
  <sheetData>
    <row r="1" spans="6:7" ht="39" customHeight="1">
      <c r="F1" s="397" t="s">
        <v>283</v>
      </c>
      <c r="G1" s="398"/>
    </row>
    <row r="2" spans="1:7" ht="90.75" customHeight="1" thickBot="1">
      <c r="A2" s="396" t="s">
        <v>492</v>
      </c>
      <c r="B2" s="396"/>
      <c r="C2" s="396"/>
      <c r="D2" s="396"/>
      <c r="E2" s="396"/>
      <c r="F2" s="396"/>
      <c r="G2" s="396"/>
    </row>
    <row r="3" spans="1:7" ht="16.5" thickBot="1">
      <c r="A3" s="2" t="s">
        <v>1</v>
      </c>
      <c r="B3" s="3" t="s">
        <v>2</v>
      </c>
      <c r="C3" s="272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30">
      <c r="A4" s="75" t="s">
        <v>63</v>
      </c>
      <c r="B4" s="75" t="s">
        <v>64</v>
      </c>
      <c r="C4" s="273" t="s">
        <v>328</v>
      </c>
      <c r="D4" s="39" t="s">
        <v>65</v>
      </c>
      <c r="E4" s="72"/>
      <c r="F4" s="72">
        <v>185894</v>
      </c>
      <c r="G4" s="38"/>
    </row>
    <row r="5" spans="1:7" ht="30">
      <c r="A5" s="75" t="s">
        <v>63</v>
      </c>
      <c r="B5" s="75" t="s">
        <v>275</v>
      </c>
      <c r="C5" s="276" t="s">
        <v>157</v>
      </c>
      <c r="D5" s="39" t="s">
        <v>378</v>
      </c>
      <c r="E5" s="72"/>
      <c r="F5" s="72">
        <v>28</v>
      </c>
      <c r="G5" s="38"/>
    </row>
    <row r="6" spans="1:7" ht="45">
      <c r="A6" s="75" t="s">
        <v>11</v>
      </c>
      <c r="B6" s="75" t="s">
        <v>12</v>
      </c>
      <c r="C6" s="273" t="s">
        <v>329</v>
      </c>
      <c r="D6" s="39" t="s">
        <v>144</v>
      </c>
      <c r="E6" s="72">
        <v>20024403</v>
      </c>
      <c r="F6" s="72">
        <v>5367921</v>
      </c>
      <c r="G6" s="38"/>
    </row>
    <row r="7" spans="1:7" ht="51" customHeight="1">
      <c r="A7" s="75" t="s">
        <v>15</v>
      </c>
      <c r="B7" s="75" t="s">
        <v>166</v>
      </c>
      <c r="C7" s="273" t="s">
        <v>330</v>
      </c>
      <c r="D7" s="39" t="s">
        <v>167</v>
      </c>
      <c r="E7" s="72"/>
      <c r="F7" s="72">
        <v>758193</v>
      </c>
      <c r="G7" s="38"/>
    </row>
    <row r="8" spans="1:7" ht="40.5" customHeight="1">
      <c r="A8" s="76">
        <v>750</v>
      </c>
      <c r="B8" s="77" t="s">
        <v>66</v>
      </c>
      <c r="C8" s="274" t="s">
        <v>331</v>
      </c>
      <c r="D8" s="5" t="s">
        <v>143</v>
      </c>
      <c r="E8" s="73">
        <v>374000</v>
      </c>
      <c r="F8" s="73">
        <v>952053</v>
      </c>
      <c r="G8" s="6"/>
    </row>
    <row r="9" spans="1:7" s="13" customFormat="1" ht="105" customHeight="1">
      <c r="A9" s="78" t="s">
        <v>56</v>
      </c>
      <c r="B9" s="77" t="s">
        <v>67</v>
      </c>
      <c r="C9" s="274" t="s">
        <v>332</v>
      </c>
      <c r="D9" s="40" t="s">
        <v>68</v>
      </c>
      <c r="E9" s="73">
        <v>3400000</v>
      </c>
      <c r="F9" s="73">
        <v>3694841</v>
      </c>
      <c r="G9" s="23"/>
    </row>
    <row r="10" spans="1:7" s="13" customFormat="1" ht="105" customHeight="1">
      <c r="A10" s="414" t="s">
        <v>56</v>
      </c>
      <c r="B10" s="414" t="s">
        <v>81</v>
      </c>
      <c r="C10" s="111" t="s">
        <v>207</v>
      </c>
      <c r="D10" s="45" t="s">
        <v>291</v>
      </c>
      <c r="E10" s="73">
        <v>21837716</v>
      </c>
      <c r="F10" s="73">
        <v>21370826</v>
      </c>
      <c r="G10" s="23"/>
    </row>
    <row r="11" spans="1:7" s="13" customFormat="1" ht="56.25" customHeight="1">
      <c r="A11" s="415"/>
      <c r="B11" s="415"/>
      <c r="C11" s="109" t="s">
        <v>208</v>
      </c>
      <c r="D11" s="40" t="s">
        <v>292</v>
      </c>
      <c r="E11" s="73">
        <v>1500000</v>
      </c>
      <c r="F11" s="73">
        <v>1618865</v>
      </c>
      <c r="G11" s="23"/>
    </row>
    <row r="12" spans="1:7" s="13" customFormat="1" ht="29.25" customHeight="1">
      <c r="A12" s="75" t="s">
        <v>43</v>
      </c>
      <c r="B12" s="75" t="s">
        <v>91</v>
      </c>
      <c r="C12" s="276" t="s">
        <v>157</v>
      </c>
      <c r="D12" s="83" t="s">
        <v>168</v>
      </c>
      <c r="E12" s="73"/>
      <c r="F12" s="73">
        <v>105</v>
      </c>
      <c r="G12" s="23"/>
    </row>
    <row r="13" spans="1:7" s="13" customFormat="1" ht="29.25" customHeight="1">
      <c r="A13" s="75" t="s">
        <v>43</v>
      </c>
      <c r="B13" s="75" t="s">
        <v>92</v>
      </c>
      <c r="C13" s="276" t="s">
        <v>157</v>
      </c>
      <c r="D13" s="83" t="s">
        <v>169</v>
      </c>
      <c r="E13" s="73"/>
      <c r="F13" s="73">
        <v>109</v>
      </c>
      <c r="G13" s="23"/>
    </row>
    <row r="14" spans="1:7" ht="30">
      <c r="A14" s="77" t="s">
        <v>43</v>
      </c>
      <c r="B14" s="77" t="s">
        <v>69</v>
      </c>
      <c r="C14" s="109" t="s">
        <v>333</v>
      </c>
      <c r="D14" s="5" t="s">
        <v>164</v>
      </c>
      <c r="E14" s="73">
        <v>5798</v>
      </c>
      <c r="F14" s="73">
        <v>9185</v>
      </c>
      <c r="G14" s="24"/>
    </row>
    <row r="15" spans="1:7" ht="30">
      <c r="A15" s="77" t="s">
        <v>43</v>
      </c>
      <c r="B15" s="77" t="s">
        <v>94</v>
      </c>
      <c r="C15" s="109" t="s">
        <v>379</v>
      </c>
      <c r="D15" s="5" t="s">
        <v>170</v>
      </c>
      <c r="E15" s="73">
        <v>202</v>
      </c>
      <c r="F15" s="73">
        <v>1569</v>
      </c>
      <c r="G15" s="24"/>
    </row>
    <row r="16" spans="1:7" s="13" customFormat="1" ht="30">
      <c r="A16" s="77" t="s">
        <v>43</v>
      </c>
      <c r="B16" s="77" t="s">
        <v>70</v>
      </c>
      <c r="C16" s="109" t="s">
        <v>463</v>
      </c>
      <c r="D16" s="5" t="s">
        <v>71</v>
      </c>
      <c r="E16" s="73">
        <v>65398</v>
      </c>
      <c r="F16" s="73">
        <v>95128</v>
      </c>
      <c r="G16" s="23"/>
    </row>
    <row r="17" spans="1:7" s="13" customFormat="1" ht="30">
      <c r="A17" s="77" t="s">
        <v>43</v>
      </c>
      <c r="B17" s="77" t="s">
        <v>159</v>
      </c>
      <c r="C17" s="109" t="s">
        <v>464</v>
      </c>
      <c r="D17" s="5" t="s">
        <v>171</v>
      </c>
      <c r="E17" s="73">
        <v>1626</v>
      </c>
      <c r="F17" s="73">
        <v>54939</v>
      </c>
      <c r="G17" s="23"/>
    </row>
    <row r="18" spans="1:7" ht="45">
      <c r="A18" s="77" t="s">
        <v>135</v>
      </c>
      <c r="B18" s="77" t="s">
        <v>137</v>
      </c>
      <c r="C18" s="109" t="s">
        <v>476</v>
      </c>
      <c r="D18" s="5" t="s">
        <v>161</v>
      </c>
      <c r="E18" s="73"/>
      <c r="F18" s="73">
        <v>25</v>
      </c>
      <c r="G18" s="24"/>
    </row>
    <row r="19" spans="1:7" ht="30">
      <c r="A19" s="77" t="s">
        <v>135</v>
      </c>
      <c r="B19" s="77" t="s">
        <v>149</v>
      </c>
      <c r="C19" s="109" t="s">
        <v>336</v>
      </c>
      <c r="D19" s="5" t="s">
        <v>172</v>
      </c>
      <c r="E19" s="73"/>
      <c r="F19" s="73">
        <v>1337</v>
      </c>
      <c r="G19" s="24"/>
    </row>
    <row r="20" spans="1:7" ht="45">
      <c r="A20" s="77" t="s">
        <v>135</v>
      </c>
      <c r="B20" s="77" t="s">
        <v>140</v>
      </c>
      <c r="C20" s="109" t="s">
        <v>465</v>
      </c>
      <c r="D20" s="5" t="s">
        <v>162</v>
      </c>
      <c r="E20" s="73"/>
      <c r="F20" s="73">
        <v>2517</v>
      </c>
      <c r="G20" s="24"/>
    </row>
    <row r="21" spans="1:7" ht="18" hidden="1">
      <c r="A21" s="77"/>
      <c r="B21" s="77"/>
      <c r="C21" s="109"/>
      <c r="D21" s="5"/>
      <c r="E21" s="73"/>
      <c r="F21" s="73"/>
      <c r="G21" s="24"/>
    </row>
    <row r="22" spans="1:7" s="13" customFormat="1" ht="60">
      <c r="A22" s="77" t="s">
        <v>49</v>
      </c>
      <c r="B22" s="77" t="s">
        <v>72</v>
      </c>
      <c r="C22" s="109" t="s">
        <v>334</v>
      </c>
      <c r="D22" s="5" t="s">
        <v>73</v>
      </c>
      <c r="E22" s="73">
        <v>44000</v>
      </c>
      <c r="F22" s="73">
        <v>74714</v>
      </c>
      <c r="G22" s="23"/>
    </row>
    <row r="23" spans="1:7" ht="75">
      <c r="A23" s="77" t="s">
        <v>49</v>
      </c>
      <c r="B23" s="77" t="s">
        <v>74</v>
      </c>
      <c r="C23" s="109" t="s">
        <v>335</v>
      </c>
      <c r="D23" s="5" t="s">
        <v>293</v>
      </c>
      <c r="E23" s="73">
        <v>8000</v>
      </c>
      <c r="F23" s="73">
        <v>17159</v>
      </c>
      <c r="G23" s="24"/>
    </row>
    <row r="24" spans="1:7" ht="18" hidden="1">
      <c r="A24" s="77"/>
      <c r="B24" s="77"/>
      <c r="C24" s="109"/>
      <c r="D24" s="8"/>
      <c r="E24" s="73"/>
      <c r="F24" s="73"/>
      <c r="G24" s="24"/>
    </row>
    <row r="25" spans="1:7" s="13" customFormat="1" ht="18" hidden="1">
      <c r="A25" s="77"/>
      <c r="B25" s="77"/>
      <c r="C25" s="109"/>
      <c r="D25" s="8"/>
      <c r="E25" s="73"/>
      <c r="F25" s="73"/>
      <c r="G25" s="23"/>
    </row>
    <row r="26" spans="1:7" ht="18" hidden="1">
      <c r="A26" s="77"/>
      <c r="B26" s="77"/>
      <c r="C26" s="109"/>
      <c r="D26" s="5"/>
      <c r="E26" s="73"/>
      <c r="F26" s="73"/>
      <c r="G26" s="24"/>
    </row>
    <row r="27" spans="1:7" s="13" customFormat="1" ht="18" hidden="1">
      <c r="A27" s="77"/>
      <c r="B27" s="77"/>
      <c r="C27" s="109"/>
      <c r="D27" s="8"/>
      <c r="E27" s="73"/>
      <c r="F27" s="73"/>
      <c r="G27" s="23"/>
    </row>
    <row r="28" spans="1:7" ht="18" hidden="1">
      <c r="A28" s="77"/>
      <c r="B28" s="77"/>
      <c r="C28" s="109"/>
      <c r="D28" s="5"/>
      <c r="E28" s="73"/>
      <c r="F28" s="73"/>
      <c r="G28" s="24"/>
    </row>
    <row r="29" spans="1:7" ht="18" hidden="1">
      <c r="A29" s="79"/>
      <c r="B29" s="79"/>
      <c r="C29" s="111"/>
      <c r="D29" s="28"/>
      <c r="E29" s="74"/>
      <c r="F29" s="74"/>
      <c r="G29" s="30"/>
    </row>
    <row r="30" spans="1:7" ht="45">
      <c r="A30" s="79" t="s">
        <v>49</v>
      </c>
      <c r="B30" s="79" t="s">
        <v>98</v>
      </c>
      <c r="C30" s="111" t="s">
        <v>175</v>
      </c>
      <c r="D30" s="28" t="s">
        <v>173</v>
      </c>
      <c r="E30" s="74">
        <v>16779</v>
      </c>
      <c r="F30" s="74">
        <v>32223</v>
      </c>
      <c r="G30" s="30"/>
    </row>
    <row r="31" spans="1:7" ht="60">
      <c r="A31" s="79" t="s">
        <v>49</v>
      </c>
      <c r="B31" s="79" t="s">
        <v>141</v>
      </c>
      <c r="C31" s="111" t="s">
        <v>336</v>
      </c>
      <c r="D31" s="71" t="s">
        <v>142</v>
      </c>
      <c r="E31" s="74">
        <v>17000</v>
      </c>
      <c r="F31" s="74">
        <v>21871</v>
      </c>
      <c r="G31" s="30"/>
    </row>
    <row r="32" spans="1:7" ht="90">
      <c r="A32" s="77" t="s">
        <v>380</v>
      </c>
      <c r="B32" s="77" t="s">
        <v>381</v>
      </c>
      <c r="C32" s="109" t="s">
        <v>382</v>
      </c>
      <c r="D32" s="328" t="s">
        <v>468</v>
      </c>
      <c r="E32" s="73">
        <v>3233310</v>
      </c>
      <c r="F32" s="73">
        <v>3224167</v>
      </c>
      <c r="G32" s="24"/>
    </row>
    <row r="33" spans="1:7" ht="67.5" customHeight="1">
      <c r="A33" s="77" t="s">
        <v>106</v>
      </c>
      <c r="B33" s="77" t="s">
        <v>151</v>
      </c>
      <c r="C33" s="109" t="s">
        <v>466</v>
      </c>
      <c r="D33" s="328" t="s">
        <v>467</v>
      </c>
      <c r="E33" s="73"/>
      <c r="F33" s="73">
        <v>89</v>
      </c>
      <c r="G33" s="24"/>
    </row>
    <row r="34" spans="1:7" s="13" customFormat="1" ht="26.25" customHeight="1" thickBot="1">
      <c r="A34" s="407" t="s">
        <v>39</v>
      </c>
      <c r="B34" s="408"/>
      <c r="C34" s="408"/>
      <c r="D34" s="409"/>
      <c r="E34" s="326">
        <f>SUM(E4:E33)</f>
        <v>50528232</v>
      </c>
      <c r="F34" s="326">
        <f>SUM(F4:F33)</f>
        <v>37483758</v>
      </c>
      <c r="G34" s="327">
        <f>F34/E34%</f>
        <v>74.18379095472804</v>
      </c>
    </row>
    <row r="35" spans="1:7" ht="15">
      <c r="A35" s="31"/>
      <c r="B35" s="31"/>
      <c r="C35" s="275"/>
      <c r="D35" s="33"/>
      <c r="E35" s="34"/>
      <c r="F35" s="34"/>
      <c r="G35" s="35"/>
    </row>
  </sheetData>
  <mergeCells count="5">
    <mergeCell ref="F1:G1"/>
    <mergeCell ref="A2:G2"/>
    <mergeCell ref="A34:D34"/>
    <mergeCell ref="A10:A11"/>
    <mergeCell ref="B10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MD</cp:lastModifiedBy>
  <cp:lastPrinted>2011-03-30T11:23:42Z</cp:lastPrinted>
  <dcterms:created xsi:type="dcterms:W3CDTF">2003-08-04T12:32:57Z</dcterms:created>
  <dcterms:modified xsi:type="dcterms:W3CDTF">2011-03-30T11:35:18Z</dcterms:modified>
  <cp:category/>
  <cp:version/>
  <cp:contentType/>
  <cp:contentStatus/>
</cp:coreProperties>
</file>