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 4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<sst xmlns="http://schemas.openxmlformats.org/spreadsheetml/2006/main" count="122" uniqueCount="105">
  <si>
    <t>z tego:</t>
  </si>
  <si>
    <t>w tym:</t>
  </si>
  <si>
    <t>L.p.</t>
  </si>
  <si>
    <t>1.</t>
  </si>
  <si>
    <t>2.</t>
  </si>
  <si>
    <t>3.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</si>
  <si>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</si>
  <si>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</si>
  <si>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</si>
  <si>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</si>
  <si>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</si>
  <si>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</si>
  <si>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</si>
  <si>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</si>
  <si>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</si>
  <si>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</si>
  <si>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</si>
  <si>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</si>
  <si>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</si>
  <si>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</si>
  <si>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</si>
  <si>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</si>
  <si>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</si>
  <si>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</si>
  <si>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</si>
  <si>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</si>
  <si>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</si>
  <si>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</si>
  <si>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</si>
  <si>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</si>
  <si>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</si>
  <si>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</si>
  <si>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</si>
  <si>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</si>
  <si>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</si>
  <si>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</si>
  <si>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</si>
  <si>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</si>
  <si>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</si>
  <si>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</si>
  <si>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</si>
  <si>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</si>
  <si>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</si>
  <si>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</si>
  <si>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</si>
  <si>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</si>
  <si>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</si>
  <si>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</si>
  <si>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</si>
  <si>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</si>
  <si>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</si>
  <si>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</si>
  <si>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</si>
  <si>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</si>
  <si>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</si>
  <si>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</si>
  <si>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</si>
  <si>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</si>
  <si>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</si>
  <si>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</si>
  <si>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</si>
  <si>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</si>
  <si>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</si>
  <si>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</si>
  <si>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</si>
  <si>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</si>
  <si>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</si>
  <si>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</si>
  <si>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</si>
  <si>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</si>
  <si>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</si>
  <si>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</si>
  <si>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</si>
  <si>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</si>
  <si>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Relacja do dochodów (w %)</t>
  </si>
  <si>
    <t>dług (1-2.1-2.2):3</t>
  </si>
  <si>
    <t>spłaty zadłużenia (2:3)</t>
  </si>
  <si>
    <t>spłaty zadłużenia po uwzględnieniu wyłączeń (2.1+2.3):3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</si>
  <si>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</si>
  <si>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</si>
  <si>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</si>
  <si>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</si>
  <si>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</si>
  <si>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</si>
  <si>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</si>
  <si>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</si>
  <si>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</si>
  <si>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</si>
  <si>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</si>
  <si>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</si>
  <si>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 xml:space="preserve">                                                                                                Prognoza</t>
  </si>
  <si>
    <t xml:space="preserve">zagraniczne </t>
  </si>
  <si>
    <t xml:space="preserve"> </t>
  </si>
  <si>
    <t>4.</t>
  </si>
  <si>
    <t>5.</t>
  </si>
  <si>
    <t>6.</t>
  </si>
  <si>
    <t>6.1</t>
  </si>
  <si>
    <t>6.2</t>
  </si>
  <si>
    <t>6.3</t>
  </si>
  <si>
    <t>6.4</t>
  </si>
  <si>
    <t>Prognozowane wydatki budżetowe</t>
  </si>
  <si>
    <t>Prognozowany wynik finansowy</t>
  </si>
  <si>
    <t>Prognoza kwoty długu i spłata na rok 2010 i lata następne</t>
  </si>
  <si>
    <t>Kwota długu na dzień 31.12.2009 r.</t>
  </si>
  <si>
    <t>Załącznik nr 6                                                                               do uchwały Rady Powiatu nr XXIV/210/10                                            z dnia 29 marca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</si>
</sst>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5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3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93" t="s">
        <v>89</v>
      </c>
      <c r="O1" s="93"/>
      <c r="P1" s="93"/>
      <c r="Q1" s="93"/>
    </row>
    <row r="3" spans="3:15" ht="15">
      <c r="C3" s="94" t="s">
        <v>37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6" spans="1:17" ht="12.75">
      <c r="A6" s="77" t="s">
        <v>2</v>
      </c>
      <c r="B6" s="80" t="s">
        <v>6</v>
      </c>
      <c r="C6" s="85" t="s">
        <v>7</v>
      </c>
      <c r="D6" s="85" t="s">
        <v>8</v>
      </c>
      <c r="E6" s="85" t="s">
        <v>35</v>
      </c>
      <c r="F6" s="83" t="s">
        <v>1</v>
      </c>
      <c r="G6" s="84"/>
      <c r="H6" s="90" t="s">
        <v>11</v>
      </c>
      <c r="I6" s="91"/>
      <c r="J6" s="91"/>
      <c r="K6" s="91"/>
      <c r="L6" s="91"/>
      <c r="M6" s="91"/>
      <c r="N6" s="91"/>
      <c r="O6" s="91"/>
      <c r="P6" s="91"/>
      <c r="Q6" s="92"/>
    </row>
    <row r="7" spans="1:17" ht="12.75">
      <c r="A7" s="78"/>
      <c r="B7" s="81"/>
      <c r="C7" s="86"/>
      <c r="D7" s="86"/>
      <c r="E7" s="86"/>
      <c r="F7" s="85" t="s">
        <v>9</v>
      </c>
      <c r="G7" s="77" t="s">
        <v>10</v>
      </c>
      <c r="H7" s="90" t="s">
        <v>12</v>
      </c>
      <c r="I7" s="91"/>
      <c r="J7" s="91"/>
      <c r="K7" s="91"/>
      <c r="L7" s="91"/>
      <c r="M7" s="91"/>
      <c r="N7" s="91"/>
      <c r="O7" s="91"/>
      <c r="P7" s="91"/>
      <c r="Q7" s="92"/>
    </row>
    <row r="8" spans="1:17" ht="12.75">
      <c r="A8" s="78"/>
      <c r="B8" s="81"/>
      <c r="C8" s="86"/>
      <c r="D8" s="86"/>
      <c r="E8" s="86"/>
      <c r="F8" s="86"/>
      <c r="G8" s="78"/>
      <c r="H8" s="77" t="s">
        <v>13</v>
      </c>
      <c r="I8" s="90" t="s">
        <v>0</v>
      </c>
      <c r="J8" s="91"/>
      <c r="K8" s="91"/>
      <c r="L8" s="91"/>
      <c r="M8" s="91"/>
      <c r="N8" s="91"/>
      <c r="O8" s="91"/>
      <c r="P8" s="91"/>
      <c r="Q8" s="92"/>
    </row>
    <row r="9" spans="1:17" ht="12.75">
      <c r="A9" s="78"/>
      <c r="B9" s="81"/>
      <c r="C9" s="86"/>
      <c r="D9" s="86"/>
      <c r="E9" s="86"/>
      <c r="F9" s="86"/>
      <c r="G9" s="78"/>
      <c r="H9" s="78"/>
      <c r="I9" s="90" t="s">
        <v>9</v>
      </c>
      <c r="J9" s="91"/>
      <c r="K9" s="91"/>
      <c r="L9" s="92"/>
      <c r="M9" s="90" t="s">
        <v>10</v>
      </c>
      <c r="N9" s="91"/>
      <c r="O9" s="91"/>
      <c r="P9" s="91"/>
      <c r="Q9" s="92"/>
    </row>
    <row r="10" spans="1:17" ht="12.75">
      <c r="A10" s="78"/>
      <c r="B10" s="81"/>
      <c r="C10" s="86"/>
      <c r="D10" s="86"/>
      <c r="E10" s="86"/>
      <c r="F10" s="86"/>
      <c r="G10" s="78"/>
      <c r="H10" s="78"/>
      <c r="I10" s="85" t="s">
        <v>14</v>
      </c>
      <c r="J10" s="90" t="s">
        <v>15</v>
      </c>
      <c r="K10" s="91"/>
      <c r="L10" s="92"/>
      <c r="M10" s="85" t="s">
        <v>19</v>
      </c>
      <c r="N10" s="90" t="s">
        <v>20</v>
      </c>
      <c r="O10" s="91"/>
      <c r="P10" s="91"/>
      <c r="Q10" s="92"/>
    </row>
    <row r="11" spans="1:18" ht="66" customHeight="1">
      <c r="A11" s="79"/>
      <c r="B11" s="82"/>
      <c r="C11" s="87"/>
      <c r="D11" s="87"/>
      <c r="E11" s="87"/>
      <c r="F11" s="87"/>
      <c r="G11" s="79"/>
      <c r="H11" s="79"/>
      <c r="I11" s="87"/>
      <c r="J11" s="9" t="s">
        <v>16</v>
      </c>
      <c r="K11" s="9" t="s">
        <v>17</v>
      </c>
      <c r="L11" s="9" t="s">
        <v>18</v>
      </c>
      <c r="M11" s="87"/>
      <c r="N11" s="9" t="s">
        <v>38</v>
      </c>
      <c r="O11" s="9" t="s">
        <v>16</v>
      </c>
      <c r="P11" s="9" t="s">
        <v>17</v>
      </c>
      <c r="Q11" s="9" t="s">
        <v>33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43" customFormat="1" ht="22.5" customHeight="1">
      <c r="A13" s="44" t="s">
        <v>3</v>
      </c>
      <c r="B13" s="40" t="s">
        <v>21</v>
      </c>
      <c r="C13" s="41"/>
      <c r="D13" s="29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42"/>
    </row>
    <row r="14" spans="1:18" ht="12.75">
      <c r="A14" s="73" t="s">
        <v>26</v>
      </c>
      <c r="B14" s="4" t="s">
        <v>22</v>
      </c>
      <c r="C14" s="64" t="s">
        <v>25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12"/>
    </row>
    <row r="15" spans="1:18" ht="12.75">
      <c r="A15" s="88"/>
      <c r="B15" s="4" t="s">
        <v>39</v>
      </c>
      <c r="C15" s="67" t="s">
        <v>40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12"/>
    </row>
    <row r="16" spans="1:18" ht="12.75">
      <c r="A16" s="88"/>
      <c r="B16" s="4" t="s">
        <v>23</v>
      </c>
      <c r="C16" s="67" t="s">
        <v>27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12"/>
    </row>
    <row r="17" spans="1:18" ht="12.75">
      <c r="A17" s="88"/>
      <c r="B17" s="15" t="s">
        <v>24</v>
      </c>
      <c r="C17" s="70" t="s">
        <v>36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  <c r="R17" s="12"/>
    </row>
    <row r="18" spans="1:18" ht="12.75">
      <c r="A18" s="88"/>
      <c r="B18" s="16" t="s">
        <v>28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88"/>
      <c r="B19" s="8" t="s">
        <v>31</v>
      </c>
      <c r="C19" s="1" t="s">
        <v>29</v>
      </c>
      <c r="D19" s="5" t="s">
        <v>30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88"/>
      <c r="C20" s="1"/>
      <c r="D20" s="5" t="s">
        <v>32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89"/>
      <c r="C21" s="1"/>
      <c r="D21" s="5" t="s">
        <v>34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43" customFormat="1" ht="24.75" customHeight="1">
      <c r="A23" s="39" t="s">
        <v>4</v>
      </c>
      <c r="B23" s="40" t="s">
        <v>81</v>
      </c>
      <c r="C23" s="41"/>
      <c r="D23" s="29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42"/>
    </row>
    <row r="24" spans="1:18" ht="12.75">
      <c r="A24" s="73" t="s">
        <v>61</v>
      </c>
      <c r="B24" s="17" t="s">
        <v>22</v>
      </c>
      <c r="C24" s="64" t="s">
        <v>25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12"/>
    </row>
    <row r="25" spans="1:18" ht="12.75">
      <c r="A25" s="74"/>
      <c r="B25" s="17" t="s">
        <v>39</v>
      </c>
      <c r="C25" s="67" t="s">
        <v>82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12"/>
    </row>
    <row r="26" spans="1:18" ht="12.75">
      <c r="A26" s="74"/>
      <c r="B26" s="17" t="s">
        <v>23</v>
      </c>
      <c r="C26" s="67" t="s">
        <v>83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12"/>
    </row>
    <row r="27" spans="1:18" ht="12.75">
      <c r="A27" s="74"/>
      <c r="B27" s="32" t="s">
        <v>24</v>
      </c>
      <c r="C27" s="70" t="s">
        <v>86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12"/>
    </row>
    <row r="28" spans="1:18" ht="12.75">
      <c r="A28" s="74"/>
      <c r="B28" s="33" t="s">
        <v>28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75"/>
      <c r="B29" s="37" t="s">
        <v>31</v>
      </c>
      <c r="C29" s="36" t="s">
        <v>84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75"/>
      <c r="B30" s="38"/>
      <c r="C30" s="35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75"/>
      <c r="B31" s="38"/>
      <c r="C31" s="35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75"/>
      <c r="B32" s="38"/>
      <c r="C32" s="35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75"/>
      <c r="B33" s="38"/>
      <c r="C33" s="35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75"/>
      <c r="B34" s="38"/>
      <c r="C34" s="35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75"/>
      <c r="B35" s="38"/>
      <c r="C35" s="35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76"/>
      <c r="B36" s="34"/>
      <c r="C36" s="35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45" customFormat="1" ht="24" customHeight="1">
      <c r="A37" s="41"/>
      <c r="B37" s="46" t="s">
        <v>85</v>
      </c>
      <c r="C37" s="41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workbookViewId="0" topLeftCell="F1">
      <selection activeCell="I1" sqref="I1:J1"/>
    </sheetView>
  </sheetViews>
  <sheetFormatPr defaultColWidth="9.140625" defaultRowHeight="12.75"/>
  <cols>
    <col min="1" max="1" width="7.57421875" style="20" customWidth="1"/>
    <col min="2" max="2" width="50.28125" style="20" customWidth="1"/>
    <col min="3" max="3" width="20.00390625" style="20" customWidth="1"/>
    <col min="4" max="4" width="20.8515625" style="20" customWidth="1"/>
    <col min="5" max="5" width="19.140625" style="20" customWidth="1"/>
    <col min="6" max="6" width="18.8515625" style="20" customWidth="1"/>
    <col min="7" max="7" width="17.421875" style="20" customWidth="1"/>
    <col min="8" max="8" width="17.7109375" style="20" customWidth="1"/>
    <col min="9" max="9" width="19.140625" style="20" customWidth="1"/>
    <col min="10" max="10" width="21.00390625" style="20" customWidth="1"/>
    <col min="11" max="11" width="22.421875" style="20" customWidth="1"/>
    <col min="12" max="12" width="23.140625" style="20" customWidth="1"/>
    <col min="13" max="13" width="23.28125" style="20" customWidth="1"/>
    <col min="14" max="14" width="18.8515625" style="20" customWidth="1"/>
    <col min="15" max="15" width="20.8515625" style="20" customWidth="1"/>
    <col min="16" max="16" width="19.8515625" style="20" customWidth="1"/>
    <col min="17" max="17" width="19.421875" style="20" customWidth="1"/>
    <col min="18" max="18" width="19.57421875" style="20" customWidth="1"/>
    <col min="19" max="16384" width="9.140625" style="20" customWidth="1"/>
  </cols>
  <sheetData>
    <row r="1" spans="9:10" ht="44.25" customHeight="1">
      <c r="I1" s="95" t="s">
        <v>104</v>
      </c>
      <c r="J1" s="95"/>
    </row>
    <row r="2" ht="14.25">
      <c r="A2" s="20" t="s">
        <v>92</v>
      </c>
    </row>
    <row r="3" spans="2:8" ht="15.75">
      <c r="B3" s="96" t="s">
        <v>102</v>
      </c>
      <c r="C3" s="96"/>
      <c r="D3" s="96"/>
      <c r="E3" s="96"/>
      <c r="F3" s="96"/>
      <c r="G3" s="21"/>
      <c r="H3" s="21"/>
    </row>
    <row r="4" spans="2:8" ht="12" customHeight="1">
      <c r="B4" s="21"/>
      <c r="C4" s="21"/>
      <c r="D4" s="21"/>
      <c r="E4" s="21"/>
      <c r="F4" s="21"/>
      <c r="G4" s="21"/>
      <c r="H4" s="21"/>
    </row>
    <row r="6" spans="1:25" ht="63.75" customHeight="1">
      <c r="A6" s="97" t="s">
        <v>2</v>
      </c>
      <c r="B6" s="97" t="s">
        <v>41</v>
      </c>
      <c r="C6" s="99" t="s">
        <v>103</v>
      </c>
      <c r="D6" s="101" t="s">
        <v>90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51"/>
      <c r="T6" s="51"/>
      <c r="U6" s="51"/>
      <c r="V6" s="51"/>
      <c r="W6" s="51"/>
      <c r="X6" s="51"/>
      <c r="Y6" s="51"/>
    </row>
    <row r="7" spans="1:25" ht="15">
      <c r="A7" s="98"/>
      <c r="B7" s="98"/>
      <c r="C7" s="100"/>
      <c r="D7" s="52">
        <v>2010</v>
      </c>
      <c r="E7" s="52">
        <v>2011</v>
      </c>
      <c r="F7" s="52">
        <v>2012</v>
      </c>
      <c r="G7" s="52">
        <v>2013</v>
      </c>
      <c r="H7" s="52">
        <v>2014</v>
      </c>
      <c r="I7" s="52">
        <v>2015</v>
      </c>
      <c r="J7" s="52">
        <v>2016</v>
      </c>
      <c r="K7" s="52">
        <v>2017</v>
      </c>
      <c r="L7" s="52">
        <v>2018</v>
      </c>
      <c r="M7" s="52">
        <v>2019</v>
      </c>
      <c r="N7" s="52">
        <v>2020</v>
      </c>
      <c r="O7" s="52">
        <v>2021</v>
      </c>
      <c r="P7" s="52">
        <v>2022</v>
      </c>
      <c r="Q7" s="52">
        <v>2023</v>
      </c>
      <c r="R7" s="52">
        <v>2024</v>
      </c>
      <c r="S7" s="51"/>
      <c r="T7" s="51"/>
      <c r="U7" s="51"/>
      <c r="V7" s="51"/>
      <c r="W7" s="51"/>
      <c r="X7" s="51"/>
      <c r="Y7" s="51"/>
    </row>
    <row r="8" spans="1:25" ht="14.25" customHeight="1">
      <c r="A8" s="22">
        <v>1</v>
      </c>
      <c r="B8" s="22">
        <v>2</v>
      </c>
      <c r="C8" s="53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51"/>
      <c r="T8" s="51"/>
      <c r="U8" s="51"/>
      <c r="V8" s="51"/>
      <c r="W8" s="51"/>
      <c r="X8" s="51"/>
      <c r="Y8" s="51"/>
    </row>
    <row r="9" spans="1:27" s="50" customFormat="1" ht="31.5" customHeight="1">
      <c r="A9" s="47"/>
      <c r="B9" s="48" t="s">
        <v>87</v>
      </c>
      <c r="C9" s="54">
        <f aca="true" t="shared" si="0" ref="C9:R9">C11-C25</f>
        <v>33909954</v>
      </c>
      <c r="D9" s="49">
        <f t="shared" si="0"/>
        <v>30425107</v>
      </c>
      <c r="E9" s="49">
        <f t="shared" si="0"/>
        <v>26940260</v>
      </c>
      <c r="F9" s="49">
        <f t="shared" si="0"/>
        <v>23455413</v>
      </c>
      <c r="G9" s="49">
        <f t="shared" si="0"/>
        <v>19970566</v>
      </c>
      <c r="H9" s="49">
        <f t="shared" si="0"/>
        <v>16485710</v>
      </c>
      <c r="I9" s="49">
        <f t="shared" si="0"/>
        <v>14819043</v>
      </c>
      <c r="J9" s="49">
        <f t="shared" si="0"/>
        <v>13152376</v>
      </c>
      <c r="K9" s="49">
        <f t="shared" si="0"/>
        <v>11485709</v>
      </c>
      <c r="L9" s="49">
        <f t="shared" si="0"/>
        <v>9819042</v>
      </c>
      <c r="M9" s="49">
        <f t="shared" si="0"/>
        <v>8152375</v>
      </c>
      <c r="N9" s="49">
        <f t="shared" si="0"/>
        <v>6485708</v>
      </c>
      <c r="O9" s="49">
        <f t="shared" si="0"/>
        <v>4819041</v>
      </c>
      <c r="P9" s="49">
        <f t="shared" si="0"/>
        <v>3152374</v>
      </c>
      <c r="Q9" s="49">
        <f t="shared" si="0"/>
        <v>1485707</v>
      </c>
      <c r="R9" s="49">
        <f t="shared" si="0"/>
        <v>0</v>
      </c>
      <c r="S9" s="55"/>
      <c r="T9" s="55"/>
      <c r="U9" s="55"/>
      <c r="V9" s="55"/>
      <c r="W9" s="55"/>
      <c r="X9" s="55"/>
      <c r="Y9" s="55"/>
      <c r="Z9" s="63"/>
      <c r="AA9" s="63"/>
    </row>
    <row r="10" spans="1:19" ht="14.25" customHeight="1" hidden="1">
      <c r="A10" s="22"/>
      <c r="B10" s="22"/>
      <c r="C10" s="56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ht="25.5" customHeight="1">
      <c r="A11" s="23" t="s">
        <v>3</v>
      </c>
      <c r="B11" s="24" t="s">
        <v>88</v>
      </c>
      <c r="C11" s="25">
        <f>C12+C16+C21</f>
        <v>34819044</v>
      </c>
      <c r="D11" s="25">
        <f aca="true" t="shared" si="1" ref="D11:R11">D12+D16+D21</f>
        <v>33909954</v>
      </c>
      <c r="E11" s="25">
        <f t="shared" si="1"/>
        <v>30425107</v>
      </c>
      <c r="F11" s="25">
        <f t="shared" si="1"/>
        <v>26940260</v>
      </c>
      <c r="G11" s="25">
        <f t="shared" si="1"/>
        <v>23455413</v>
      </c>
      <c r="H11" s="25">
        <f t="shared" si="1"/>
        <v>19970566</v>
      </c>
      <c r="I11" s="25">
        <f t="shared" si="1"/>
        <v>16485710</v>
      </c>
      <c r="J11" s="25">
        <f t="shared" si="1"/>
        <v>14819043</v>
      </c>
      <c r="K11" s="25">
        <f t="shared" si="1"/>
        <v>13152376</v>
      </c>
      <c r="L11" s="25">
        <f t="shared" si="1"/>
        <v>11485709</v>
      </c>
      <c r="M11" s="25">
        <f t="shared" si="1"/>
        <v>9819042</v>
      </c>
      <c r="N11" s="25">
        <f t="shared" si="1"/>
        <v>8152375</v>
      </c>
      <c r="O11" s="25">
        <f t="shared" si="1"/>
        <v>6485708</v>
      </c>
      <c r="P11" s="25">
        <f t="shared" si="1"/>
        <v>4819041</v>
      </c>
      <c r="Q11" s="25">
        <f t="shared" si="1"/>
        <v>3152374</v>
      </c>
      <c r="R11" s="25">
        <f t="shared" si="1"/>
        <v>1485707</v>
      </c>
      <c r="S11" s="59"/>
    </row>
    <row r="12" spans="1:19" ht="30">
      <c r="A12" s="23" t="s">
        <v>26</v>
      </c>
      <c r="B12" s="24" t="s">
        <v>80</v>
      </c>
      <c r="C12" s="25">
        <f>C13+C14+C15</f>
        <v>34819044</v>
      </c>
      <c r="D12" s="25">
        <f aca="true" t="shared" si="2" ref="D12:R12">D13+D14+D15</f>
        <v>33909954</v>
      </c>
      <c r="E12" s="25">
        <f t="shared" si="2"/>
        <v>30425107</v>
      </c>
      <c r="F12" s="25">
        <f t="shared" si="2"/>
        <v>26940260</v>
      </c>
      <c r="G12" s="25">
        <f t="shared" si="2"/>
        <v>23455413</v>
      </c>
      <c r="H12" s="25">
        <f t="shared" si="2"/>
        <v>19970566</v>
      </c>
      <c r="I12" s="25">
        <f t="shared" si="2"/>
        <v>16485710</v>
      </c>
      <c r="J12" s="25">
        <f t="shared" si="2"/>
        <v>14819043</v>
      </c>
      <c r="K12" s="25">
        <f t="shared" si="2"/>
        <v>13152376</v>
      </c>
      <c r="L12" s="25">
        <f t="shared" si="2"/>
        <v>11485709</v>
      </c>
      <c r="M12" s="25">
        <f t="shared" si="2"/>
        <v>9819042</v>
      </c>
      <c r="N12" s="25">
        <f t="shared" si="2"/>
        <v>8152375</v>
      </c>
      <c r="O12" s="25">
        <f t="shared" si="2"/>
        <v>6485708</v>
      </c>
      <c r="P12" s="25">
        <f t="shared" si="2"/>
        <v>4819041</v>
      </c>
      <c r="Q12" s="25">
        <f t="shared" si="2"/>
        <v>3152374</v>
      </c>
      <c r="R12" s="25">
        <f t="shared" si="2"/>
        <v>1485707</v>
      </c>
      <c r="S12" s="59"/>
    </row>
    <row r="13" spans="1:19" ht="14.25">
      <c r="A13" s="26" t="s">
        <v>42</v>
      </c>
      <c r="B13" s="27" t="s">
        <v>45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59"/>
    </row>
    <row r="14" spans="1:19" ht="14.25">
      <c r="A14" s="26" t="s">
        <v>43</v>
      </c>
      <c r="B14" s="27" t="s">
        <v>46</v>
      </c>
      <c r="C14" s="28">
        <v>34819044</v>
      </c>
      <c r="D14" s="28">
        <v>33909954</v>
      </c>
      <c r="E14" s="28">
        <v>30425107</v>
      </c>
      <c r="F14" s="28">
        <v>26940260</v>
      </c>
      <c r="G14" s="28">
        <v>23455413</v>
      </c>
      <c r="H14" s="28">
        <v>19970566</v>
      </c>
      <c r="I14" s="28">
        <v>16485710</v>
      </c>
      <c r="J14" s="28">
        <v>14819043</v>
      </c>
      <c r="K14" s="28">
        <v>13152376</v>
      </c>
      <c r="L14" s="28">
        <v>11485709</v>
      </c>
      <c r="M14" s="28">
        <v>9819042</v>
      </c>
      <c r="N14" s="28">
        <v>8152375</v>
      </c>
      <c r="O14" s="28">
        <v>6485708</v>
      </c>
      <c r="P14" s="28">
        <v>4819041</v>
      </c>
      <c r="Q14" s="28">
        <v>3152374</v>
      </c>
      <c r="R14" s="28">
        <v>1485707</v>
      </c>
      <c r="S14" s="59"/>
    </row>
    <row r="15" spans="1:19" ht="14.25">
      <c r="A15" s="26" t="s">
        <v>44</v>
      </c>
      <c r="B15" s="27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59"/>
    </row>
    <row r="16" spans="1:19" ht="30">
      <c r="A16" s="23" t="s">
        <v>48</v>
      </c>
      <c r="B16" s="24" t="s">
        <v>78</v>
      </c>
      <c r="C16" s="25">
        <f>C17+C18+C20</f>
        <v>0</v>
      </c>
      <c r="D16" s="25">
        <f aca="true" t="shared" si="3" ref="D16:R16">D17+D18+D20</f>
        <v>0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59"/>
    </row>
    <row r="17" spans="1:19" ht="14.25">
      <c r="A17" s="26" t="s">
        <v>49</v>
      </c>
      <c r="B17" s="27" t="s">
        <v>51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59"/>
    </row>
    <row r="18" spans="1:19" ht="14.25">
      <c r="A18" s="26" t="s">
        <v>50</v>
      </c>
      <c r="B18" s="27" t="s">
        <v>52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9"/>
    </row>
    <row r="19" spans="1:19" ht="14.25">
      <c r="A19" s="26"/>
      <c r="B19" s="27" t="s">
        <v>91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9"/>
    </row>
    <row r="20" spans="1:19" ht="14.25">
      <c r="A20" s="26" t="s">
        <v>53</v>
      </c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59"/>
    </row>
    <row r="21" spans="1:19" ht="30">
      <c r="A21" s="23" t="s">
        <v>54</v>
      </c>
      <c r="B21" s="24" t="s">
        <v>55</v>
      </c>
      <c r="C21" s="25">
        <f>C22+C23</f>
        <v>0</v>
      </c>
      <c r="D21" s="25">
        <f aca="true" t="shared" si="4" ref="D21:R21">D22+D23</f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25">
        <f t="shared" si="4"/>
        <v>0</v>
      </c>
      <c r="S21" s="59"/>
    </row>
    <row r="22" spans="1:19" ht="14.25">
      <c r="A22" s="26" t="s">
        <v>56</v>
      </c>
      <c r="B22" s="27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9"/>
    </row>
    <row r="23" spans="1:19" ht="14.25">
      <c r="A23" s="26" t="s">
        <v>57</v>
      </c>
      <c r="B23" s="27" t="s">
        <v>59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9"/>
    </row>
    <row r="24" spans="1:19" ht="15">
      <c r="A24" s="23" t="s">
        <v>4</v>
      </c>
      <c r="B24" s="24" t="s">
        <v>60</v>
      </c>
      <c r="C24" s="25">
        <f aca="true" t="shared" si="5" ref="C24:R24">C25+C29+C30</f>
        <v>3316410</v>
      </c>
      <c r="D24" s="25">
        <f t="shared" si="5"/>
        <v>5234847</v>
      </c>
      <c r="E24" s="25">
        <f t="shared" si="5"/>
        <v>4850925</v>
      </c>
      <c r="F24" s="25">
        <f t="shared" si="5"/>
        <v>4734720</v>
      </c>
      <c r="G24" s="25">
        <f t="shared" si="5"/>
        <v>4548710</v>
      </c>
      <c r="H24" s="25">
        <f t="shared" si="5"/>
        <v>4391379</v>
      </c>
      <c r="I24" s="25">
        <f t="shared" si="5"/>
        <v>2449025</v>
      </c>
      <c r="J24" s="25">
        <f t="shared" si="5"/>
        <v>2367114</v>
      </c>
      <c r="K24" s="25">
        <f t="shared" si="5"/>
        <v>2287218</v>
      </c>
      <c r="L24" s="25">
        <f t="shared" si="5"/>
        <v>2252125</v>
      </c>
      <c r="M24" s="25">
        <f t="shared" si="5"/>
        <v>2119671</v>
      </c>
      <c r="N24" s="25">
        <f t="shared" si="5"/>
        <v>2039109</v>
      </c>
      <c r="O24" s="25">
        <f t="shared" si="5"/>
        <v>1956995</v>
      </c>
      <c r="P24" s="25">
        <f t="shared" si="5"/>
        <v>1875037</v>
      </c>
      <c r="Q24" s="25">
        <f t="shared" si="5"/>
        <v>1785755</v>
      </c>
      <c r="R24" s="25">
        <f t="shared" si="5"/>
        <v>1537483</v>
      </c>
      <c r="S24" s="59"/>
    </row>
    <row r="25" spans="1:19" ht="30">
      <c r="A25" s="23" t="s">
        <v>61</v>
      </c>
      <c r="B25" s="24" t="s">
        <v>62</v>
      </c>
      <c r="C25" s="25">
        <f>C26+C27+C28</f>
        <v>909090</v>
      </c>
      <c r="D25" s="25">
        <f aca="true" t="shared" si="6" ref="D25:R25">D26+D27+D28</f>
        <v>3484847</v>
      </c>
      <c r="E25" s="25">
        <f t="shared" si="6"/>
        <v>3484847</v>
      </c>
      <c r="F25" s="25">
        <f t="shared" si="6"/>
        <v>3484847</v>
      </c>
      <c r="G25" s="25">
        <f t="shared" si="6"/>
        <v>3484847</v>
      </c>
      <c r="H25" s="25">
        <f t="shared" si="6"/>
        <v>3484856</v>
      </c>
      <c r="I25" s="25">
        <f t="shared" si="6"/>
        <v>1666667</v>
      </c>
      <c r="J25" s="25">
        <f t="shared" si="6"/>
        <v>1666667</v>
      </c>
      <c r="K25" s="25">
        <f t="shared" si="6"/>
        <v>1666667</v>
      </c>
      <c r="L25" s="25">
        <f t="shared" si="6"/>
        <v>1666667</v>
      </c>
      <c r="M25" s="25">
        <f t="shared" si="6"/>
        <v>1666667</v>
      </c>
      <c r="N25" s="25">
        <f t="shared" si="6"/>
        <v>1666667</v>
      </c>
      <c r="O25" s="25">
        <f t="shared" si="6"/>
        <v>1666667</v>
      </c>
      <c r="P25" s="25">
        <f t="shared" si="6"/>
        <v>1666667</v>
      </c>
      <c r="Q25" s="25">
        <f t="shared" si="6"/>
        <v>1666667</v>
      </c>
      <c r="R25" s="25">
        <f t="shared" si="6"/>
        <v>1485707</v>
      </c>
      <c r="S25" s="59"/>
    </row>
    <row r="26" spans="1:19" ht="14.25">
      <c r="A26" s="26" t="s">
        <v>63</v>
      </c>
      <c r="B26" s="27" t="s">
        <v>66</v>
      </c>
      <c r="C26" s="28">
        <v>909090</v>
      </c>
      <c r="D26" s="28">
        <v>3484847</v>
      </c>
      <c r="E26" s="28">
        <v>3484847</v>
      </c>
      <c r="F26" s="28">
        <v>3484847</v>
      </c>
      <c r="G26" s="28">
        <v>3484847</v>
      </c>
      <c r="H26" s="28">
        <v>3484856</v>
      </c>
      <c r="I26" s="28">
        <v>1666667</v>
      </c>
      <c r="J26" s="28">
        <v>1666667</v>
      </c>
      <c r="K26" s="28">
        <v>1666667</v>
      </c>
      <c r="L26" s="28">
        <v>1666667</v>
      </c>
      <c r="M26" s="28">
        <v>1666667</v>
      </c>
      <c r="N26" s="28">
        <v>1666667</v>
      </c>
      <c r="O26" s="28">
        <v>1666667</v>
      </c>
      <c r="P26" s="28">
        <v>1666667</v>
      </c>
      <c r="Q26" s="28">
        <v>1666667</v>
      </c>
      <c r="R26" s="28">
        <v>1485707</v>
      </c>
      <c r="S26" s="59"/>
    </row>
    <row r="27" spans="1:19" ht="14.25">
      <c r="A27" s="26" t="s">
        <v>64</v>
      </c>
      <c r="B27" s="27" t="s">
        <v>67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9"/>
    </row>
    <row r="28" spans="1:19" ht="14.25">
      <c r="A28" s="26" t="s">
        <v>65</v>
      </c>
      <c r="B28" s="27" t="s">
        <v>68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9"/>
    </row>
    <row r="29" spans="1:19" ht="15">
      <c r="A29" s="23" t="s">
        <v>69</v>
      </c>
      <c r="B29" s="24" t="s">
        <v>70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59"/>
    </row>
    <row r="30" spans="1:19" s="62" customFormat="1" ht="21" customHeight="1">
      <c r="A30" s="23" t="s">
        <v>71</v>
      </c>
      <c r="B30" s="24" t="s">
        <v>72</v>
      </c>
      <c r="C30" s="60">
        <v>2407320</v>
      </c>
      <c r="D30" s="60">
        <v>1750000</v>
      </c>
      <c r="E30" s="60">
        <v>1366078</v>
      </c>
      <c r="F30" s="60">
        <v>1249873</v>
      </c>
      <c r="G30" s="60">
        <v>1063863</v>
      </c>
      <c r="H30" s="60">
        <v>906523</v>
      </c>
      <c r="I30" s="60">
        <v>782358</v>
      </c>
      <c r="J30" s="60">
        <v>700447</v>
      </c>
      <c r="K30" s="60">
        <v>620551</v>
      </c>
      <c r="L30" s="60">
        <v>585458</v>
      </c>
      <c r="M30" s="60">
        <v>453004</v>
      </c>
      <c r="N30" s="60">
        <v>372442</v>
      </c>
      <c r="O30" s="60">
        <v>290328</v>
      </c>
      <c r="P30" s="60">
        <v>208370</v>
      </c>
      <c r="Q30" s="60">
        <v>119088</v>
      </c>
      <c r="R30" s="60">
        <v>51776</v>
      </c>
      <c r="S30" s="61"/>
    </row>
    <row r="31" spans="1:19" ht="15">
      <c r="A31" s="23" t="s">
        <v>5</v>
      </c>
      <c r="B31" s="24" t="s">
        <v>73</v>
      </c>
      <c r="C31" s="25">
        <v>92301944</v>
      </c>
      <c r="D31" s="25">
        <v>105795440</v>
      </c>
      <c r="E31" s="25">
        <v>101044847</v>
      </c>
      <c r="F31" s="25">
        <v>77350000</v>
      </c>
      <c r="G31" s="25">
        <v>67300000</v>
      </c>
      <c r="H31" s="25">
        <v>67650000</v>
      </c>
      <c r="I31" s="25">
        <v>72000000</v>
      </c>
      <c r="J31" s="25">
        <v>68100000</v>
      </c>
      <c r="K31" s="25">
        <v>68400000</v>
      </c>
      <c r="L31" s="25">
        <v>68650000</v>
      </c>
      <c r="M31" s="25">
        <v>68900000</v>
      </c>
      <c r="N31" s="25">
        <v>69200000</v>
      </c>
      <c r="O31" s="25">
        <v>69400000</v>
      </c>
      <c r="P31" s="25">
        <v>69700000</v>
      </c>
      <c r="Q31" s="25">
        <v>70000000</v>
      </c>
      <c r="R31" s="25">
        <v>70300000</v>
      </c>
      <c r="S31" s="59"/>
    </row>
    <row r="32" spans="1:19" ht="15">
      <c r="A32" s="23" t="s">
        <v>93</v>
      </c>
      <c r="B32" s="24" t="s">
        <v>100</v>
      </c>
      <c r="C32" s="25">
        <v>126599681</v>
      </c>
      <c r="D32" s="25">
        <v>102310593</v>
      </c>
      <c r="E32" s="25">
        <v>97560000</v>
      </c>
      <c r="F32" s="25">
        <v>73500000</v>
      </c>
      <c r="G32" s="25">
        <v>66900000</v>
      </c>
      <c r="H32" s="25">
        <v>67200000</v>
      </c>
      <c r="I32" s="25">
        <v>71200000</v>
      </c>
      <c r="J32" s="25">
        <v>67650000</v>
      </c>
      <c r="K32" s="25">
        <v>67950000</v>
      </c>
      <c r="L32" s="25">
        <v>68200000</v>
      </c>
      <c r="M32" s="25">
        <v>68450000</v>
      </c>
      <c r="N32" s="25">
        <v>68750000</v>
      </c>
      <c r="O32" s="25">
        <v>68950000</v>
      </c>
      <c r="P32" s="25">
        <v>69250000</v>
      </c>
      <c r="Q32" s="25">
        <v>69550000</v>
      </c>
      <c r="R32" s="25">
        <v>69180000</v>
      </c>
      <c r="S32" s="59"/>
    </row>
    <row r="33" spans="1:19" ht="15">
      <c r="A33" s="23" t="s">
        <v>94</v>
      </c>
      <c r="B33" s="24" t="s">
        <v>101</v>
      </c>
      <c r="C33" s="25">
        <f>C31-C32</f>
        <v>-34297737</v>
      </c>
      <c r="D33" s="25">
        <f aca="true" t="shared" si="7" ref="D33:R33">D31-D32</f>
        <v>3484847</v>
      </c>
      <c r="E33" s="25">
        <f t="shared" si="7"/>
        <v>3484847</v>
      </c>
      <c r="F33" s="25">
        <f t="shared" si="7"/>
        <v>3850000</v>
      </c>
      <c r="G33" s="25">
        <f t="shared" si="7"/>
        <v>400000</v>
      </c>
      <c r="H33" s="25">
        <f t="shared" si="7"/>
        <v>450000</v>
      </c>
      <c r="I33" s="25">
        <f t="shared" si="7"/>
        <v>800000</v>
      </c>
      <c r="J33" s="25">
        <f t="shared" si="7"/>
        <v>450000</v>
      </c>
      <c r="K33" s="25">
        <f t="shared" si="7"/>
        <v>450000</v>
      </c>
      <c r="L33" s="25">
        <f t="shared" si="7"/>
        <v>450000</v>
      </c>
      <c r="M33" s="25">
        <f t="shared" si="7"/>
        <v>450000</v>
      </c>
      <c r="N33" s="25">
        <f t="shared" si="7"/>
        <v>450000</v>
      </c>
      <c r="O33" s="25">
        <f t="shared" si="7"/>
        <v>450000</v>
      </c>
      <c r="P33" s="25">
        <f t="shared" si="7"/>
        <v>450000</v>
      </c>
      <c r="Q33" s="25">
        <f t="shared" si="7"/>
        <v>450000</v>
      </c>
      <c r="R33" s="25">
        <f t="shared" si="7"/>
        <v>1120000</v>
      </c>
      <c r="S33" s="59"/>
    </row>
    <row r="34" spans="1:19" ht="15">
      <c r="A34" s="23" t="s">
        <v>95</v>
      </c>
      <c r="B34" s="24" t="s">
        <v>74</v>
      </c>
      <c r="C34" s="31">
        <f aca="true" t="shared" si="8" ref="C34:R34">C35+C37</f>
        <v>40.33107255032461</v>
      </c>
      <c r="D34" s="31">
        <f t="shared" si="8"/>
        <v>33.70651324858614</v>
      </c>
      <c r="E34" s="31">
        <f t="shared" si="8"/>
        <v>31.46245052951587</v>
      </c>
      <c r="F34" s="31">
        <f t="shared" si="8"/>
        <v>36.444903684550745</v>
      </c>
      <c r="G34" s="31">
        <f t="shared" si="8"/>
        <v>36.43280237741456</v>
      </c>
      <c r="H34" s="31">
        <f t="shared" si="8"/>
        <v>30.860441980783442</v>
      </c>
      <c r="I34" s="31">
        <f t="shared" si="8"/>
        <v>23.983427777777777</v>
      </c>
      <c r="J34" s="31">
        <f t="shared" si="8"/>
        <v>22.7892657856094</v>
      </c>
      <c r="K34" s="31">
        <f t="shared" si="8"/>
        <v>20.135858187134502</v>
      </c>
      <c r="L34" s="31">
        <f t="shared" si="8"/>
        <v>17.583637290604514</v>
      </c>
      <c r="M34" s="31">
        <f t="shared" si="8"/>
        <v>14.908629898403483</v>
      </c>
      <c r="N34" s="31">
        <f t="shared" si="8"/>
        <v>12.319099710982659</v>
      </c>
      <c r="O34" s="31">
        <f t="shared" si="8"/>
        <v>9.763740634005764</v>
      </c>
      <c r="P34" s="31">
        <f t="shared" si="8"/>
        <v>7.212928263988523</v>
      </c>
      <c r="Q34" s="31">
        <f t="shared" si="8"/>
        <v>4.673517142857143</v>
      </c>
      <c r="R34" s="31">
        <f t="shared" si="8"/>
        <v>2.187031294452347</v>
      </c>
      <c r="S34" s="59"/>
    </row>
    <row r="35" spans="1:19" ht="15">
      <c r="A35" s="23" t="s">
        <v>96</v>
      </c>
      <c r="B35" s="24" t="s">
        <v>75</v>
      </c>
      <c r="C35" s="31">
        <f aca="true" t="shared" si="9" ref="C35:R35">(C11-C25)/C31%</f>
        <v>36.73807130216022</v>
      </c>
      <c r="D35" s="31">
        <f t="shared" si="9"/>
        <v>28.75842947484315</v>
      </c>
      <c r="E35" s="31">
        <f t="shared" si="9"/>
        <v>26.66168617188366</v>
      </c>
      <c r="F35" s="31">
        <f t="shared" si="9"/>
        <v>30.32374014221073</v>
      </c>
      <c r="G35" s="31">
        <f t="shared" si="9"/>
        <v>29.673946508172364</v>
      </c>
      <c r="H35" s="31">
        <f t="shared" si="9"/>
        <v>24.36912047302291</v>
      </c>
      <c r="I35" s="31">
        <f t="shared" si="9"/>
        <v>20.582004166666668</v>
      </c>
      <c r="J35" s="31">
        <f t="shared" si="9"/>
        <v>19.313327459618208</v>
      </c>
      <c r="K35" s="31">
        <f t="shared" si="9"/>
        <v>16.79197222222222</v>
      </c>
      <c r="L35" s="31">
        <f t="shared" si="9"/>
        <v>14.303047341587764</v>
      </c>
      <c r="M35" s="31">
        <f t="shared" si="9"/>
        <v>11.832184325108853</v>
      </c>
      <c r="N35" s="31">
        <f t="shared" si="9"/>
        <v>9.372410404624278</v>
      </c>
      <c r="O35" s="31">
        <f t="shared" si="9"/>
        <v>6.943863112391931</v>
      </c>
      <c r="P35" s="31">
        <f t="shared" si="9"/>
        <v>4.52277474892396</v>
      </c>
      <c r="Q35" s="31">
        <f t="shared" si="9"/>
        <v>2.1224385714285714</v>
      </c>
      <c r="R35" s="31">
        <f t="shared" si="9"/>
        <v>0</v>
      </c>
      <c r="S35" s="59"/>
    </row>
    <row r="36" spans="1:19" ht="30">
      <c r="A36" s="23" t="s">
        <v>97</v>
      </c>
      <c r="B36" s="24" t="s">
        <v>79</v>
      </c>
      <c r="C36" s="31">
        <f>(C12+C16-C25)/C31%</f>
        <v>36.73807130216022</v>
      </c>
      <c r="D36" s="31">
        <f>(D12+D16-D25)/D31%</f>
        <v>28.75842947484315</v>
      </c>
      <c r="E36" s="31">
        <f aca="true" t="shared" si="10" ref="E36:R36">(E12+E16-E25)/E31%</f>
        <v>26.66168617188366</v>
      </c>
      <c r="F36" s="31">
        <f t="shared" si="10"/>
        <v>30.32374014221073</v>
      </c>
      <c r="G36" s="31">
        <f t="shared" si="10"/>
        <v>29.673946508172364</v>
      </c>
      <c r="H36" s="31">
        <f t="shared" si="10"/>
        <v>24.36912047302291</v>
      </c>
      <c r="I36" s="31">
        <f t="shared" si="10"/>
        <v>20.582004166666668</v>
      </c>
      <c r="J36" s="31">
        <f t="shared" si="10"/>
        <v>19.313327459618208</v>
      </c>
      <c r="K36" s="31">
        <f t="shared" si="10"/>
        <v>16.79197222222222</v>
      </c>
      <c r="L36" s="31">
        <f t="shared" si="10"/>
        <v>14.303047341587764</v>
      </c>
      <c r="M36" s="31">
        <f t="shared" si="10"/>
        <v>11.832184325108853</v>
      </c>
      <c r="N36" s="31">
        <f t="shared" si="10"/>
        <v>9.372410404624278</v>
      </c>
      <c r="O36" s="31">
        <f t="shared" si="10"/>
        <v>6.943863112391931</v>
      </c>
      <c r="P36" s="31">
        <f t="shared" si="10"/>
        <v>4.52277474892396</v>
      </c>
      <c r="Q36" s="31">
        <f t="shared" si="10"/>
        <v>2.1224385714285714</v>
      </c>
      <c r="R36" s="31">
        <f t="shared" si="10"/>
        <v>0</v>
      </c>
      <c r="S36" s="59"/>
    </row>
    <row r="37" spans="1:19" ht="15">
      <c r="A37" s="23" t="s">
        <v>98</v>
      </c>
      <c r="B37" s="24" t="s">
        <v>76</v>
      </c>
      <c r="C37" s="31">
        <f>C24/C31%</f>
        <v>3.593001248164394</v>
      </c>
      <c r="D37" s="31">
        <f aca="true" t="shared" si="11" ref="D37:R37">D24/D31%</f>
        <v>4.94808377374299</v>
      </c>
      <c r="E37" s="31">
        <f t="shared" si="11"/>
        <v>4.800764357632211</v>
      </c>
      <c r="F37" s="31">
        <f t="shared" si="11"/>
        <v>6.121163542340013</v>
      </c>
      <c r="G37" s="31">
        <f t="shared" si="11"/>
        <v>6.758855869242199</v>
      </c>
      <c r="H37" s="31">
        <f t="shared" si="11"/>
        <v>6.491321507760532</v>
      </c>
      <c r="I37" s="31">
        <f t="shared" si="11"/>
        <v>3.401423611111111</v>
      </c>
      <c r="J37" s="31">
        <f t="shared" si="11"/>
        <v>3.4759383259911893</v>
      </c>
      <c r="K37" s="31">
        <f t="shared" si="11"/>
        <v>3.3438859649122805</v>
      </c>
      <c r="L37" s="31">
        <f t="shared" si="11"/>
        <v>3.280589949016752</v>
      </c>
      <c r="M37" s="31">
        <f t="shared" si="11"/>
        <v>3.07644557329463</v>
      </c>
      <c r="N37" s="31">
        <f t="shared" si="11"/>
        <v>2.9466893063583814</v>
      </c>
      <c r="O37" s="31">
        <f t="shared" si="11"/>
        <v>2.819877521613833</v>
      </c>
      <c r="P37" s="31">
        <f t="shared" si="11"/>
        <v>2.6901535150645626</v>
      </c>
      <c r="Q37" s="31">
        <f t="shared" si="11"/>
        <v>2.5510785714285715</v>
      </c>
      <c r="R37" s="31">
        <f t="shared" si="11"/>
        <v>2.187031294452347</v>
      </c>
      <c r="S37" s="59"/>
    </row>
    <row r="38" spans="1:19" ht="30">
      <c r="A38" s="23" t="s">
        <v>99</v>
      </c>
      <c r="B38" s="24" t="s">
        <v>77</v>
      </c>
      <c r="C38" s="31">
        <f>(C25+C30)/C31%</f>
        <v>3.593001248164394</v>
      </c>
      <c r="D38" s="31">
        <f aca="true" t="shared" si="12" ref="D38:R38">(D25+D30)/D31%</f>
        <v>4.94808377374299</v>
      </c>
      <c r="E38" s="31">
        <f t="shared" si="12"/>
        <v>4.800764357632211</v>
      </c>
      <c r="F38" s="31">
        <f t="shared" si="12"/>
        <v>6.121163542340013</v>
      </c>
      <c r="G38" s="31">
        <f t="shared" si="12"/>
        <v>6.758855869242199</v>
      </c>
      <c r="H38" s="31">
        <f t="shared" si="12"/>
        <v>6.491321507760532</v>
      </c>
      <c r="I38" s="31">
        <f t="shared" si="12"/>
        <v>3.401423611111111</v>
      </c>
      <c r="J38" s="31">
        <f t="shared" si="12"/>
        <v>3.4759383259911893</v>
      </c>
      <c r="K38" s="31">
        <f t="shared" si="12"/>
        <v>3.3438859649122805</v>
      </c>
      <c r="L38" s="31">
        <f t="shared" si="12"/>
        <v>3.280589949016752</v>
      </c>
      <c r="M38" s="31">
        <f t="shared" si="12"/>
        <v>3.07644557329463</v>
      </c>
      <c r="N38" s="31">
        <f t="shared" si="12"/>
        <v>2.9466893063583814</v>
      </c>
      <c r="O38" s="31">
        <f t="shared" si="12"/>
        <v>2.819877521613833</v>
      </c>
      <c r="P38" s="31">
        <f t="shared" si="12"/>
        <v>2.6901535150645626</v>
      </c>
      <c r="Q38" s="31">
        <f t="shared" si="12"/>
        <v>2.5510785714285715</v>
      </c>
      <c r="R38" s="31">
        <f t="shared" si="12"/>
        <v>2.187031294452347</v>
      </c>
      <c r="S38" s="59"/>
    </row>
    <row r="39" spans="3:19" ht="14.25">
      <c r="C39" s="30"/>
      <c r="K39" s="59"/>
      <c r="L39" s="59"/>
      <c r="M39" s="59"/>
      <c r="N39" s="59"/>
      <c r="O39" s="59"/>
      <c r="P39" s="59"/>
      <c r="Q39" s="59"/>
      <c r="R39" s="59"/>
      <c r="S39" s="59"/>
    </row>
  </sheetData>
  <mergeCells count="6">
    <mergeCell ref="I1:J1"/>
    <mergeCell ref="B3:F3"/>
    <mergeCell ref="A6:A7"/>
    <mergeCell ref="B6:B7"/>
    <mergeCell ref="C6:C7"/>
    <mergeCell ref="D6:R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2010-03-15T10:39:15Z</cp:lastPrinted>
  <dcterms:created xsi:type="dcterms:W3CDTF">2006-10-26T06:38:10Z</dcterms:created>
  <dcterms:modified xsi:type="dcterms:W3CDTF">2010-03-30T09:31:49Z</dcterms:modified>
  <cp:category/>
  <cp:version/>
  <cp:contentType/>
  <cp:contentStatus/>
</cp:coreProperties>
</file>