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 4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<sst xmlns="http://schemas.openxmlformats.org/spreadsheetml/2006/main" count="118" uniqueCount="101">
  <si>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</si>
  <si>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</si>
  <si>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</si>
  <si>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</si>
  <si>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</si>
  <si>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</si>
  <si>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</si>
  <si>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</si>
  <si>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</si>
  <si>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</si>
  <si>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</si>
  <si>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</si>
  <si>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</si>
  <si>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</si>
  <si>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</si>
  <si>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</si>
  <si>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</si>
  <si>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</si>
  <si>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</si>
  <si>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</si>
  <si>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</si>
  <si>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</si>
  <si>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</si>
  <si>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</si>
  <si>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</si>
  <si>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</si>
  <si>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</si>
  <si>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</si>
  <si>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</si>
  <si>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</si>
  <si>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</si>
  <si>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</si>
  <si>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</si>
  <si>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</si>
  <si>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</si>
  <si>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</si>
  <si>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</si>
  <si>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</si>
  <si>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</si>
  <si>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</si>
  <si>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</si>
  <si>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</si>
  <si>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</si>
  <si>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</si>
  <si>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</si>
  <si>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</si>
  <si>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</si>
  <si>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</si>
  <si>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</si>
  <si>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</si>
  <si>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</si>
  <si>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</si>
  <si>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</si>
  <si>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</si>
  <si>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</si>
  <si>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</si>
  <si>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</si>
  <si>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</si>
  <si>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</si>
  <si>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</si>
  <si>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</si>
  <si>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</si>
  <si>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</si>
  <si>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</si>
  <si>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</si>
  <si>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</si>
  <si>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</si>
  <si>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</si>
  <si>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</si>
  <si>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</si>
  <si>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</si>
  <si>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</si>
  <si>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</si>
  <si>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</si>
  <si>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</si>
  <si>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</si>
  <si>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</si>
  <si>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</si>
  <si>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</si>
  <si>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</si>
  <si>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</si>
  <si>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</si>
  <si>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</si>
  <si>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</si>
  <si>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</si>
  <si>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</si>
  <si>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</si>
  <si>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</si>
  <si>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</si>
  <si>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</si>
  <si>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</si>
  <si>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>Prognoza kwoty długu i spłata na rok 2009 i lata następne</t>
  </si>
  <si>
    <t>Kwota długu na dzień 31.12.2008 r.</t>
  </si>
  <si>
    <t xml:space="preserve">zagraniczne </t>
  </si>
  <si>
    <t xml:space="preserve"> </t>
  </si>
  <si>
    <t>4.</t>
  </si>
  <si>
    <t>4.1</t>
  </si>
  <si>
    <t>4.2</t>
  </si>
  <si>
    <t>4.3</t>
  </si>
  <si>
    <t>4.4</t>
  </si>
  <si>
    <t>Załącznik nr 2                                                                               do uchwały Rady Powiatu nr  XX/179/09                                          z dnia 14 września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</si>
</sst>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63" t="s">
        <v>89</v>
      </c>
      <c r="O1" s="63"/>
      <c r="P1" s="63"/>
      <c r="Q1" s="63"/>
    </row>
    <row r="3" spans="3:15" ht="15">
      <c r="C3" s="72" t="s">
        <v>37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6" spans="1:17" ht="12.75">
      <c r="A6" s="79" t="s">
        <v>2</v>
      </c>
      <c r="B6" s="88" t="s">
        <v>6</v>
      </c>
      <c r="C6" s="67" t="s">
        <v>7</v>
      </c>
      <c r="D6" s="67" t="s">
        <v>8</v>
      </c>
      <c r="E6" s="67" t="s">
        <v>35</v>
      </c>
      <c r="F6" s="91" t="s">
        <v>1</v>
      </c>
      <c r="G6" s="92"/>
      <c r="H6" s="69" t="s">
        <v>11</v>
      </c>
      <c r="I6" s="70"/>
      <c r="J6" s="70"/>
      <c r="K6" s="70"/>
      <c r="L6" s="70"/>
      <c r="M6" s="70"/>
      <c r="N6" s="70"/>
      <c r="O6" s="70"/>
      <c r="P6" s="70"/>
      <c r="Q6" s="71"/>
    </row>
    <row r="7" spans="1:17" ht="12.75">
      <c r="A7" s="80"/>
      <c r="B7" s="89"/>
      <c r="C7" s="93"/>
      <c r="D7" s="93"/>
      <c r="E7" s="93"/>
      <c r="F7" s="67" t="s">
        <v>9</v>
      </c>
      <c r="G7" s="79" t="s">
        <v>10</v>
      </c>
      <c r="H7" s="69" t="s">
        <v>12</v>
      </c>
      <c r="I7" s="70"/>
      <c r="J7" s="70"/>
      <c r="K7" s="70"/>
      <c r="L7" s="70"/>
      <c r="M7" s="70"/>
      <c r="N7" s="70"/>
      <c r="O7" s="70"/>
      <c r="P7" s="70"/>
      <c r="Q7" s="71"/>
    </row>
    <row r="8" spans="1:17" ht="12.75">
      <c r="A8" s="80"/>
      <c r="B8" s="89"/>
      <c r="C8" s="93"/>
      <c r="D8" s="93"/>
      <c r="E8" s="93"/>
      <c r="F8" s="93"/>
      <c r="G8" s="80"/>
      <c r="H8" s="79" t="s">
        <v>13</v>
      </c>
      <c r="I8" s="69" t="s">
        <v>0</v>
      </c>
      <c r="J8" s="70"/>
      <c r="K8" s="70"/>
      <c r="L8" s="70"/>
      <c r="M8" s="70"/>
      <c r="N8" s="70"/>
      <c r="O8" s="70"/>
      <c r="P8" s="70"/>
      <c r="Q8" s="71"/>
    </row>
    <row r="9" spans="1:17" ht="12.75">
      <c r="A9" s="80"/>
      <c r="B9" s="89"/>
      <c r="C9" s="93"/>
      <c r="D9" s="93"/>
      <c r="E9" s="93"/>
      <c r="F9" s="93"/>
      <c r="G9" s="80"/>
      <c r="H9" s="80"/>
      <c r="I9" s="69" t="s">
        <v>9</v>
      </c>
      <c r="J9" s="70"/>
      <c r="K9" s="70"/>
      <c r="L9" s="71"/>
      <c r="M9" s="69" t="s">
        <v>10</v>
      </c>
      <c r="N9" s="70"/>
      <c r="O9" s="70"/>
      <c r="P9" s="70"/>
      <c r="Q9" s="71"/>
    </row>
    <row r="10" spans="1:17" ht="12.75">
      <c r="A10" s="80"/>
      <c r="B10" s="89"/>
      <c r="C10" s="93"/>
      <c r="D10" s="93"/>
      <c r="E10" s="93"/>
      <c r="F10" s="93"/>
      <c r="G10" s="80"/>
      <c r="H10" s="80"/>
      <c r="I10" s="67" t="s">
        <v>14</v>
      </c>
      <c r="J10" s="69" t="s">
        <v>15</v>
      </c>
      <c r="K10" s="70"/>
      <c r="L10" s="71"/>
      <c r="M10" s="67" t="s">
        <v>19</v>
      </c>
      <c r="N10" s="69" t="s">
        <v>20</v>
      </c>
      <c r="O10" s="70"/>
      <c r="P10" s="70"/>
      <c r="Q10" s="71"/>
    </row>
    <row r="11" spans="1:18" ht="66" customHeight="1">
      <c r="A11" s="81"/>
      <c r="B11" s="90"/>
      <c r="C11" s="68"/>
      <c r="D11" s="68"/>
      <c r="E11" s="68"/>
      <c r="F11" s="68"/>
      <c r="G11" s="81"/>
      <c r="H11" s="81"/>
      <c r="I11" s="68"/>
      <c r="J11" s="9" t="s">
        <v>16</v>
      </c>
      <c r="K11" s="9" t="s">
        <v>17</v>
      </c>
      <c r="L11" s="9" t="s">
        <v>18</v>
      </c>
      <c r="M11" s="68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3" t="s">
        <v>26</v>
      </c>
      <c r="B14" s="4" t="s">
        <v>22</v>
      </c>
      <c r="C14" s="64" t="s">
        <v>25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12"/>
    </row>
    <row r="15" spans="1:18" ht="12.75">
      <c r="A15" s="74"/>
      <c r="B15" s="4" t="s">
        <v>39</v>
      </c>
      <c r="C15" s="76" t="s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12"/>
    </row>
    <row r="16" spans="1:18" ht="12.75">
      <c r="A16" s="74"/>
      <c r="B16" s="4" t="s">
        <v>23</v>
      </c>
      <c r="C16" s="76" t="s">
        <v>27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12"/>
    </row>
    <row r="17" spans="1:18" ht="12.75">
      <c r="A17" s="74"/>
      <c r="B17" s="15" t="s">
        <v>24</v>
      </c>
      <c r="C17" s="85" t="s">
        <v>36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12"/>
    </row>
    <row r="18" spans="1:18" ht="12.75">
      <c r="A18" s="74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74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74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75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81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3" t="s">
        <v>61</v>
      </c>
      <c r="B24" s="17" t="s">
        <v>22</v>
      </c>
      <c r="C24" s="64" t="s">
        <v>25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12"/>
    </row>
    <row r="25" spans="1:18" ht="12.75">
      <c r="A25" s="82"/>
      <c r="B25" s="17" t="s">
        <v>39</v>
      </c>
      <c r="C25" s="76" t="s">
        <v>82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12"/>
    </row>
    <row r="26" spans="1:18" ht="12.75">
      <c r="A26" s="82"/>
      <c r="B26" s="17" t="s">
        <v>23</v>
      </c>
      <c r="C26" s="76" t="s">
        <v>83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  <c r="R26" s="12"/>
    </row>
    <row r="27" spans="1:18" ht="12.75">
      <c r="A27" s="82"/>
      <c r="B27" s="32" t="s">
        <v>24</v>
      </c>
      <c r="C27" s="85" t="s">
        <v>86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7"/>
      <c r="R27" s="12"/>
    </row>
    <row r="28" spans="1:18" ht="12.75">
      <c r="A28" s="82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83"/>
      <c r="B29" s="37" t="s">
        <v>31</v>
      </c>
      <c r="C29" s="36" t="s">
        <v>84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83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83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3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3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3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3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4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85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C24:Q24"/>
    <mergeCell ref="C25:Q25"/>
    <mergeCell ref="C26:Q26"/>
    <mergeCell ref="C27:Q27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N1:Q1"/>
    <mergeCell ref="C14:Q14"/>
    <mergeCell ref="M10:M11"/>
    <mergeCell ref="M9:Q9"/>
    <mergeCell ref="C3:O3"/>
    <mergeCell ref="N10:Q10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 topLeftCell="E1">
      <selection activeCell="I1" sqref="I1:J1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9" width="17.8515625" style="20" customWidth="1"/>
    <col min="20" max="16384" width="9.140625" style="20" customWidth="1"/>
  </cols>
  <sheetData>
    <row r="1" spans="9:10" ht="44.25" customHeight="1">
      <c r="I1" s="94" t="s">
        <v>100</v>
      </c>
      <c r="J1" s="94"/>
    </row>
    <row r="2" ht="14.25">
      <c r="A2" s="20" t="s">
        <v>94</v>
      </c>
    </row>
    <row r="3" spans="2:8" ht="15.75">
      <c r="B3" s="95" t="s">
        <v>91</v>
      </c>
      <c r="C3" s="95"/>
      <c r="D3" s="95"/>
      <c r="E3" s="95"/>
      <c r="F3" s="95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6" ht="63.75" customHeight="1">
      <c r="A6" s="96" t="s">
        <v>2</v>
      </c>
      <c r="B6" s="96" t="s">
        <v>41</v>
      </c>
      <c r="C6" s="98" t="s">
        <v>92</v>
      </c>
      <c r="D6" s="100" t="s">
        <v>90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51"/>
      <c r="U6" s="51"/>
      <c r="V6" s="51"/>
      <c r="W6" s="51"/>
      <c r="X6" s="51"/>
      <c r="Y6" s="51"/>
      <c r="Z6" s="51"/>
    </row>
    <row r="7" spans="1:26" ht="15">
      <c r="A7" s="97"/>
      <c r="B7" s="97"/>
      <c r="C7" s="99"/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52">
        <v>2016</v>
      </c>
      <c r="L7" s="52">
        <v>2017</v>
      </c>
      <c r="M7" s="52">
        <v>2018</v>
      </c>
      <c r="N7" s="52">
        <v>2019</v>
      </c>
      <c r="O7" s="52">
        <v>2020</v>
      </c>
      <c r="P7" s="52">
        <v>2021</v>
      </c>
      <c r="Q7" s="52">
        <v>2022</v>
      </c>
      <c r="R7" s="52">
        <v>2023</v>
      </c>
      <c r="S7" s="52">
        <v>2024</v>
      </c>
      <c r="T7" s="51"/>
      <c r="U7" s="51"/>
      <c r="V7" s="51"/>
      <c r="W7" s="51"/>
      <c r="X7" s="51"/>
      <c r="Y7" s="51"/>
      <c r="Z7" s="51"/>
    </row>
    <row r="8" spans="1:26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51"/>
      <c r="U8" s="51"/>
      <c r="V8" s="51"/>
      <c r="W8" s="51"/>
      <c r="X8" s="51"/>
      <c r="Y8" s="51"/>
      <c r="Z8" s="51"/>
    </row>
    <row r="9" spans="1:26" s="50" customFormat="1" ht="31.5" customHeight="1">
      <c r="A9" s="47"/>
      <c r="B9" s="48" t="s">
        <v>87</v>
      </c>
      <c r="C9" s="54">
        <f aca="true" t="shared" si="0" ref="C9:S9">C11-C25</f>
        <v>4454868</v>
      </c>
      <c r="D9" s="49">
        <f t="shared" si="0"/>
        <v>33300000</v>
      </c>
      <c r="E9" s="49">
        <f t="shared" si="0"/>
        <v>29900000</v>
      </c>
      <c r="F9" s="49">
        <f t="shared" si="0"/>
        <v>26500000</v>
      </c>
      <c r="G9" s="49">
        <f t="shared" si="0"/>
        <v>23100000</v>
      </c>
      <c r="H9" s="49">
        <f t="shared" si="0"/>
        <v>19700000</v>
      </c>
      <c r="I9" s="49">
        <f t="shared" si="0"/>
        <v>16500000</v>
      </c>
      <c r="J9" s="49">
        <f t="shared" si="0"/>
        <v>14800000</v>
      </c>
      <c r="K9" s="49">
        <f t="shared" si="0"/>
        <v>13100000</v>
      </c>
      <c r="L9" s="49">
        <f t="shared" si="0"/>
        <v>11400000</v>
      </c>
      <c r="M9" s="49">
        <f t="shared" si="0"/>
        <v>9700000</v>
      </c>
      <c r="N9" s="49">
        <f t="shared" si="0"/>
        <v>8000000</v>
      </c>
      <c r="O9" s="49">
        <f t="shared" si="0"/>
        <v>6300000</v>
      </c>
      <c r="P9" s="49">
        <f t="shared" si="0"/>
        <v>4600000</v>
      </c>
      <c r="Q9" s="49">
        <f t="shared" si="0"/>
        <v>2900000</v>
      </c>
      <c r="R9" s="49">
        <f t="shared" si="0"/>
        <v>1200000</v>
      </c>
      <c r="S9" s="49">
        <f t="shared" si="0"/>
        <v>0</v>
      </c>
      <c r="T9" s="55"/>
      <c r="U9" s="55"/>
      <c r="V9" s="55"/>
      <c r="W9" s="55"/>
      <c r="X9" s="55"/>
      <c r="Y9" s="55"/>
      <c r="Z9" s="55"/>
    </row>
    <row r="10" spans="1:20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1:20" ht="25.5" customHeight="1">
      <c r="A11" s="23" t="s">
        <v>3</v>
      </c>
      <c r="B11" s="24" t="s">
        <v>88</v>
      </c>
      <c r="C11" s="25">
        <f>C12+C16+C21</f>
        <v>4454868</v>
      </c>
      <c r="D11" s="25">
        <f aca="true" t="shared" si="1" ref="D11:S11">D12+D16+D21</f>
        <v>35000000</v>
      </c>
      <c r="E11" s="25">
        <f t="shared" si="1"/>
        <v>33300000</v>
      </c>
      <c r="F11" s="25">
        <f t="shared" si="1"/>
        <v>29900000</v>
      </c>
      <c r="G11" s="25">
        <f t="shared" si="1"/>
        <v>26500000</v>
      </c>
      <c r="H11" s="25">
        <f t="shared" si="1"/>
        <v>23100000</v>
      </c>
      <c r="I11" s="25">
        <f t="shared" si="1"/>
        <v>19700000</v>
      </c>
      <c r="J11" s="25">
        <f t="shared" si="1"/>
        <v>16500000</v>
      </c>
      <c r="K11" s="25">
        <f t="shared" si="1"/>
        <v>14800000</v>
      </c>
      <c r="L11" s="25">
        <f t="shared" si="1"/>
        <v>13100000</v>
      </c>
      <c r="M11" s="25">
        <f t="shared" si="1"/>
        <v>11400000</v>
      </c>
      <c r="N11" s="25">
        <f t="shared" si="1"/>
        <v>9700000</v>
      </c>
      <c r="O11" s="25">
        <f t="shared" si="1"/>
        <v>8000000</v>
      </c>
      <c r="P11" s="25">
        <f t="shared" si="1"/>
        <v>6300000</v>
      </c>
      <c r="Q11" s="25">
        <f t="shared" si="1"/>
        <v>4600000</v>
      </c>
      <c r="R11" s="25">
        <f t="shared" si="1"/>
        <v>2900000</v>
      </c>
      <c r="S11" s="25">
        <f t="shared" si="1"/>
        <v>1200000</v>
      </c>
      <c r="T11" s="59"/>
    </row>
    <row r="12" spans="1:20" ht="30">
      <c r="A12" s="23" t="s">
        <v>26</v>
      </c>
      <c r="B12" s="24" t="s">
        <v>80</v>
      </c>
      <c r="C12" s="25">
        <f>C13+C14+C15</f>
        <v>4454868</v>
      </c>
      <c r="D12" s="25">
        <f aca="true" t="shared" si="2" ref="D12:S12">D13+D14+D15</f>
        <v>4454868</v>
      </c>
      <c r="E12" s="25">
        <f t="shared" si="2"/>
        <v>33300000</v>
      </c>
      <c r="F12" s="25">
        <f t="shared" si="2"/>
        <v>29900000</v>
      </c>
      <c r="G12" s="25">
        <f t="shared" si="2"/>
        <v>26500000</v>
      </c>
      <c r="H12" s="25">
        <f t="shared" si="2"/>
        <v>23100000</v>
      </c>
      <c r="I12" s="25">
        <f t="shared" si="2"/>
        <v>19700000</v>
      </c>
      <c r="J12" s="25">
        <f t="shared" si="2"/>
        <v>16500000</v>
      </c>
      <c r="K12" s="25">
        <f t="shared" si="2"/>
        <v>14800000</v>
      </c>
      <c r="L12" s="25">
        <f t="shared" si="2"/>
        <v>13100000</v>
      </c>
      <c r="M12" s="25">
        <f t="shared" si="2"/>
        <v>11400000</v>
      </c>
      <c r="N12" s="25">
        <f t="shared" si="2"/>
        <v>9700000</v>
      </c>
      <c r="O12" s="25">
        <f t="shared" si="2"/>
        <v>8000000</v>
      </c>
      <c r="P12" s="25">
        <f t="shared" si="2"/>
        <v>6300000</v>
      </c>
      <c r="Q12" s="25">
        <f t="shared" si="2"/>
        <v>4600000</v>
      </c>
      <c r="R12" s="25">
        <f t="shared" si="2"/>
        <v>2900000</v>
      </c>
      <c r="S12" s="25">
        <f t="shared" si="2"/>
        <v>1200000</v>
      </c>
      <c r="T12" s="59"/>
    </row>
    <row r="13" spans="1:20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59"/>
    </row>
    <row r="14" spans="1:20" ht="14.25">
      <c r="A14" s="26" t="s">
        <v>43</v>
      </c>
      <c r="B14" s="27" t="s">
        <v>46</v>
      </c>
      <c r="C14" s="28">
        <v>4454868</v>
      </c>
      <c r="D14" s="28">
        <v>4454868</v>
      </c>
      <c r="E14" s="28">
        <v>33300000</v>
      </c>
      <c r="F14" s="28">
        <v>29900000</v>
      </c>
      <c r="G14" s="28">
        <v>26500000</v>
      </c>
      <c r="H14" s="28">
        <v>23100000</v>
      </c>
      <c r="I14" s="28">
        <v>19700000</v>
      </c>
      <c r="J14" s="28">
        <v>16500000</v>
      </c>
      <c r="K14" s="28">
        <v>14800000</v>
      </c>
      <c r="L14" s="28">
        <v>13100000</v>
      </c>
      <c r="M14" s="28">
        <v>11400000</v>
      </c>
      <c r="N14" s="28">
        <v>9700000</v>
      </c>
      <c r="O14" s="28">
        <v>8000000</v>
      </c>
      <c r="P14" s="28">
        <v>6300000</v>
      </c>
      <c r="Q14" s="28">
        <v>4600000</v>
      </c>
      <c r="R14" s="28">
        <v>2900000</v>
      </c>
      <c r="S14" s="28">
        <v>1200000</v>
      </c>
      <c r="T14" s="59"/>
    </row>
    <row r="15" spans="1:20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59"/>
    </row>
    <row r="16" spans="1:20" ht="30">
      <c r="A16" s="23" t="s">
        <v>48</v>
      </c>
      <c r="B16" s="24" t="s">
        <v>78</v>
      </c>
      <c r="C16" s="25">
        <f>C17+C18+C20</f>
        <v>0</v>
      </c>
      <c r="D16" s="25">
        <f aca="true" t="shared" si="3" ref="D16:S16">D17+D18+D20</f>
        <v>30545132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59"/>
    </row>
    <row r="17" spans="1:20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59"/>
    </row>
    <row r="18" spans="1:20" ht="14.25">
      <c r="A18" s="26" t="s">
        <v>50</v>
      </c>
      <c r="B18" s="27" t="s">
        <v>52</v>
      </c>
      <c r="C18" s="28"/>
      <c r="D18" s="28">
        <v>30545132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9"/>
    </row>
    <row r="19" spans="1:20" ht="14.25">
      <c r="A19" s="26"/>
      <c r="B19" s="27" t="s">
        <v>93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59"/>
    </row>
    <row r="20" spans="1:20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59"/>
    </row>
    <row r="21" spans="1:20" ht="30">
      <c r="A21" s="23" t="s">
        <v>54</v>
      </c>
      <c r="B21" s="24" t="s">
        <v>55</v>
      </c>
      <c r="C21" s="25">
        <f>C22+C23</f>
        <v>0</v>
      </c>
      <c r="D21" s="25">
        <f aca="true" t="shared" si="4" ref="D21:S21">D22+D23</f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25">
        <f t="shared" si="4"/>
        <v>0</v>
      </c>
      <c r="T21" s="59"/>
    </row>
    <row r="22" spans="1:20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59"/>
    </row>
    <row r="23" spans="1:20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59"/>
    </row>
    <row r="24" spans="1:20" ht="15">
      <c r="A24" s="23" t="s">
        <v>4</v>
      </c>
      <c r="B24" s="24" t="s">
        <v>60</v>
      </c>
      <c r="C24" s="25">
        <f aca="true" t="shared" si="5" ref="C24:S24">C25+C29+C30</f>
        <v>50000</v>
      </c>
      <c r="D24" s="25">
        <f t="shared" si="5"/>
        <v>4107320</v>
      </c>
      <c r="E24" s="25">
        <f t="shared" si="5"/>
        <v>5731000</v>
      </c>
      <c r="F24" s="25">
        <f t="shared" si="5"/>
        <v>5493000</v>
      </c>
      <c r="G24" s="25">
        <f t="shared" si="5"/>
        <v>5255000</v>
      </c>
      <c r="H24" s="25">
        <f t="shared" si="5"/>
        <v>5017000</v>
      </c>
      <c r="I24" s="25">
        <f t="shared" si="5"/>
        <v>4579000</v>
      </c>
      <c r="J24" s="25">
        <f t="shared" si="5"/>
        <v>2855000</v>
      </c>
      <c r="K24" s="25">
        <f t="shared" si="5"/>
        <v>2736000</v>
      </c>
      <c r="L24" s="25">
        <f t="shared" si="5"/>
        <v>2617000</v>
      </c>
      <c r="M24" s="25">
        <f t="shared" si="5"/>
        <v>2498000</v>
      </c>
      <c r="N24" s="25">
        <f t="shared" si="5"/>
        <v>2379000</v>
      </c>
      <c r="O24" s="25">
        <f t="shared" si="5"/>
        <v>2260000</v>
      </c>
      <c r="P24" s="25">
        <f t="shared" si="5"/>
        <v>2141000</v>
      </c>
      <c r="Q24" s="25">
        <f t="shared" si="5"/>
        <v>2022000</v>
      </c>
      <c r="R24" s="25">
        <f t="shared" si="5"/>
        <v>1903000</v>
      </c>
      <c r="S24" s="25">
        <f t="shared" si="5"/>
        <v>1284000</v>
      </c>
      <c r="T24" s="59"/>
    </row>
    <row r="25" spans="1:20" ht="30">
      <c r="A25" s="23" t="s">
        <v>61</v>
      </c>
      <c r="B25" s="24" t="s">
        <v>62</v>
      </c>
      <c r="C25" s="25">
        <f>C26+C27+C28</f>
        <v>0</v>
      </c>
      <c r="D25" s="25">
        <f aca="true" t="shared" si="6" ref="D25:S25">D26+D27+D28</f>
        <v>1700000</v>
      </c>
      <c r="E25" s="25">
        <f t="shared" si="6"/>
        <v>3400000</v>
      </c>
      <c r="F25" s="25">
        <f t="shared" si="6"/>
        <v>3400000</v>
      </c>
      <c r="G25" s="25">
        <f t="shared" si="6"/>
        <v>3400000</v>
      </c>
      <c r="H25" s="25">
        <f t="shared" si="6"/>
        <v>3400000</v>
      </c>
      <c r="I25" s="25">
        <f t="shared" si="6"/>
        <v>3200000</v>
      </c>
      <c r="J25" s="25">
        <f t="shared" si="6"/>
        <v>1700000</v>
      </c>
      <c r="K25" s="25">
        <f t="shared" si="6"/>
        <v>1700000</v>
      </c>
      <c r="L25" s="25">
        <f t="shared" si="6"/>
        <v>1700000</v>
      </c>
      <c r="M25" s="25">
        <f t="shared" si="6"/>
        <v>1700000</v>
      </c>
      <c r="N25" s="25">
        <f t="shared" si="6"/>
        <v>1700000</v>
      </c>
      <c r="O25" s="25">
        <f t="shared" si="6"/>
        <v>1700000</v>
      </c>
      <c r="P25" s="25">
        <f t="shared" si="6"/>
        <v>1700000</v>
      </c>
      <c r="Q25" s="25">
        <f t="shared" si="6"/>
        <v>1700000</v>
      </c>
      <c r="R25" s="25">
        <f t="shared" si="6"/>
        <v>1700000</v>
      </c>
      <c r="S25" s="25">
        <f t="shared" si="6"/>
        <v>1200000</v>
      </c>
      <c r="T25" s="59"/>
    </row>
    <row r="26" spans="1:20" ht="14.25">
      <c r="A26" s="26" t="s">
        <v>63</v>
      </c>
      <c r="B26" s="27" t="s">
        <v>66</v>
      </c>
      <c r="C26" s="28"/>
      <c r="D26" s="28">
        <v>1700000</v>
      </c>
      <c r="E26" s="28">
        <v>3400000</v>
      </c>
      <c r="F26" s="28">
        <v>3400000</v>
      </c>
      <c r="G26" s="28">
        <v>3400000</v>
      </c>
      <c r="H26" s="28">
        <v>3400000</v>
      </c>
      <c r="I26" s="28">
        <v>3200000</v>
      </c>
      <c r="J26" s="28">
        <v>1700000</v>
      </c>
      <c r="K26" s="28">
        <v>1700000</v>
      </c>
      <c r="L26" s="28">
        <v>1700000</v>
      </c>
      <c r="M26" s="28">
        <v>1700000</v>
      </c>
      <c r="N26" s="28">
        <v>1700000</v>
      </c>
      <c r="O26" s="28">
        <v>1700000</v>
      </c>
      <c r="P26" s="28">
        <v>1700000</v>
      </c>
      <c r="Q26" s="28">
        <v>1700000</v>
      </c>
      <c r="R26" s="28">
        <v>1700000</v>
      </c>
      <c r="S26" s="28">
        <v>1200000</v>
      </c>
      <c r="T26" s="59"/>
    </row>
    <row r="27" spans="1:20" ht="14.25">
      <c r="A27" s="26" t="s">
        <v>64</v>
      </c>
      <c r="B27" s="27" t="s">
        <v>67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59"/>
    </row>
    <row r="28" spans="1:20" ht="14.25">
      <c r="A28" s="26" t="s">
        <v>65</v>
      </c>
      <c r="B28" s="27" t="s">
        <v>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9"/>
    </row>
    <row r="29" spans="1:20" ht="15">
      <c r="A29" s="23" t="s">
        <v>69</v>
      </c>
      <c r="B29" s="24" t="s">
        <v>70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9"/>
    </row>
    <row r="30" spans="1:20" s="62" customFormat="1" ht="21" customHeight="1">
      <c r="A30" s="23" t="s">
        <v>71</v>
      </c>
      <c r="B30" s="24" t="s">
        <v>72</v>
      </c>
      <c r="C30" s="60">
        <v>50000</v>
      </c>
      <c r="D30" s="60">
        <v>2407320</v>
      </c>
      <c r="E30" s="60">
        <v>2331000</v>
      </c>
      <c r="F30" s="60">
        <v>2093000</v>
      </c>
      <c r="G30" s="60">
        <v>1855000</v>
      </c>
      <c r="H30" s="60">
        <v>1617000</v>
      </c>
      <c r="I30" s="60">
        <v>1379000</v>
      </c>
      <c r="J30" s="60">
        <v>1155000</v>
      </c>
      <c r="K30" s="60">
        <v>1036000</v>
      </c>
      <c r="L30" s="60">
        <v>917000</v>
      </c>
      <c r="M30" s="60">
        <v>798000</v>
      </c>
      <c r="N30" s="60">
        <v>679000</v>
      </c>
      <c r="O30" s="60">
        <v>560000</v>
      </c>
      <c r="P30" s="60">
        <v>441000</v>
      </c>
      <c r="Q30" s="60">
        <v>322000</v>
      </c>
      <c r="R30" s="60">
        <v>203000</v>
      </c>
      <c r="S30" s="60">
        <v>84000</v>
      </c>
      <c r="T30" s="61"/>
    </row>
    <row r="31" spans="1:20" ht="15">
      <c r="A31" s="23" t="s">
        <v>5</v>
      </c>
      <c r="B31" s="24" t="s">
        <v>73</v>
      </c>
      <c r="C31" s="25">
        <v>77416479</v>
      </c>
      <c r="D31" s="25">
        <v>119269671</v>
      </c>
      <c r="E31" s="25">
        <v>94750000</v>
      </c>
      <c r="F31" s="25">
        <v>87450000</v>
      </c>
      <c r="G31" s="25">
        <v>67300000</v>
      </c>
      <c r="H31" s="25">
        <v>67650000</v>
      </c>
      <c r="I31" s="25">
        <v>68050000</v>
      </c>
      <c r="J31" s="25">
        <v>68100000</v>
      </c>
      <c r="K31" s="25">
        <v>68400000</v>
      </c>
      <c r="L31" s="25">
        <v>68650000</v>
      </c>
      <c r="M31" s="25">
        <v>68900000</v>
      </c>
      <c r="N31" s="25">
        <v>69200000</v>
      </c>
      <c r="O31" s="25">
        <v>69400000</v>
      </c>
      <c r="P31" s="25">
        <v>69700000</v>
      </c>
      <c r="Q31" s="25">
        <v>70000000</v>
      </c>
      <c r="R31" s="25">
        <v>70300000</v>
      </c>
      <c r="S31" s="25">
        <v>70300000</v>
      </c>
      <c r="T31" s="59"/>
    </row>
    <row r="32" spans="1:20" ht="15">
      <c r="A32" s="23" t="s">
        <v>95</v>
      </c>
      <c r="B32" s="24" t="s">
        <v>74</v>
      </c>
      <c r="C32" s="31">
        <f aca="true" t="shared" si="7" ref="C32:S32">C33+C35</f>
        <v>5.819003987510204</v>
      </c>
      <c r="D32" s="31">
        <f t="shared" si="7"/>
        <v>31.36364818177456</v>
      </c>
      <c r="E32" s="31">
        <f t="shared" si="7"/>
        <v>37.60527704485489</v>
      </c>
      <c r="F32" s="31">
        <f t="shared" si="7"/>
        <v>36.58433390508863</v>
      </c>
      <c r="G32" s="31">
        <f t="shared" si="7"/>
        <v>42.13224368499257</v>
      </c>
      <c r="H32" s="31">
        <f t="shared" si="7"/>
        <v>36.53658536585366</v>
      </c>
      <c r="I32" s="31">
        <f t="shared" si="7"/>
        <v>30.975753122703892</v>
      </c>
      <c r="J32" s="31">
        <f t="shared" si="7"/>
        <v>25.92511013215859</v>
      </c>
      <c r="K32" s="31">
        <f t="shared" si="7"/>
        <v>23.15204678362573</v>
      </c>
      <c r="L32" s="31">
        <f t="shared" si="7"/>
        <v>20.418062636562272</v>
      </c>
      <c r="M32" s="31">
        <f t="shared" si="7"/>
        <v>17.703918722786646</v>
      </c>
      <c r="N32" s="31">
        <f t="shared" si="7"/>
        <v>14.998554913294798</v>
      </c>
      <c r="O32" s="31">
        <f t="shared" si="7"/>
        <v>12.3342939481268</v>
      </c>
      <c r="P32" s="31">
        <f t="shared" si="7"/>
        <v>9.671449067431851</v>
      </c>
      <c r="Q32" s="31">
        <f t="shared" si="7"/>
        <v>7.031428571428572</v>
      </c>
      <c r="R32" s="31">
        <f t="shared" si="7"/>
        <v>4.413940256045519</v>
      </c>
      <c r="S32" s="31">
        <f t="shared" si="7"/>
        <v>1.8264580369843528</v>
      </c>
      <c r="T32" s="59"/>
    </row>
    <row r="33" spans="1:20" ht="15">
      <c r="A33" s="23" t="s">
        <v>96</v>
      </c>
      <c r="B33" s="24" t="s">
        <v>75</v>
      </c>
      <c r="C33" s="31">
        <f aca="true" t="shared" si="8" ref="C33:S33">(C11-C25)/C31%</f>
        <v>5.7544182550591065</v>
      </c>
      <c r="D33" s="31">
        <f t="shared" si="8"/>
        <v>27.919922743813054</v>
      </c>
      <c r="E33" s="31">
        <f t="shared" si="8"/>
        <v>31.556728232189975</v>
      </c>
      <c r="F33" s="31">
        <f t="shared" si="8"/>
        <v>30.303030303030305</v>
      </c>
      <c r="G33" s="31">
        <f t="shared" si="8"/>
        <v>34.323922734026745</v>
      </c>
      <c r="H33" s="31">
        <f t="shared" si="8"/>
        <v>29.120473022912048</v>
      </c>
      <c r="I33" s="31">
        <f t="shared" si="8"/>
        <v>24.246877296105804</v>
      </c>
      <c r="J33" s="31">
        <f t="shared" si="8"/>
        <v>21.73274596182085</v>
      </c>
      <c r="K33" s="31">
        <f t="shared" si="8"/>
        <v>19.15204678362573</v>
      </c>
      <c r="L33" s="31">
        <f t="shared" si="8"/>
        <v>16.60597232337946</v>
      </c>
      <c r="M33" s="31">
        <f t="shared" si="8"/>
        <v>14.078374455732947</v>
      </c>
      <c r="N33" s="31">
        <f t="shared" si="8"/>
        <v>11.560693641618498</v>
      </c>
      <c r="O33" s="31">
        <f t="shared" si="8"/>
        <v>9.077809798270893</v>
      </c>
      <c r="P33" s="31">
        <f t="shared" si="8"/>
        <v>6.599713055954089</v>
      </c>
      <c r="Q33" s="31">
        <f t="shared" si="8"/>
        <v>4.142857142857143</v>
      </c>
      <c r="R33" s="31">
        <f t="shared" si="8"/>
        <v>1.7069701280227596</v>
      </c>
      <c r="S33" s="31">
        <f t="shared" si="8"/>
        <v>0</v>
      </c>
      <c r="T33" s="59"/>
    </row>
    <row r="34" spans="1:20" ht="30">
      <c r="A34" s="23" t="s">
        <v>97</v>
      </c>
      <c r="B34" s="24" t="s">
        <v>79</v>
      </c>
      <c r="C34" s="31">
        <f>(C12+C16-C25)/C31%</f>
        <v>5.7544182550591065</v>
      </c>
      <c r="D34" s="31">
        <f>(D12+D16-D25)/D31%</f>
        <v>27.919922743813054</v>
      </c>
      <c r="E34" s="31">
        <f aca="true" t="shared" si="9" ref="E34:S34">(E12+E16-E25)/E31%</f>
        <v>31.556728232189975</v>
      </c>
      <c r="F34" s="31">
        <f t="shared" si="9"/>
        <v>30.303030303030305</v>
      </c>
      <c r="G34" s="31">
        <f t="shared" si="9"/>
        <v>34.323922734026745</v>
      </c>
      <c r="H34" s="31">
        <f t="shared" si="9"/>
        <v>29.120473022912048</v>
      </c>
      <c r="I34" s="31">
        <f t="shared" si="9"/>
        <v>24.246877296105804</v>
      </c>
      <c r="J34" s="31">
        <f t="shared" si="9"/>
        <v>21.73274596182085</v>
      </c>
      <c r="K34" s="31">
        <f t="shared" si="9"/>
        <v>19.15204678362573</v>
      </c>
      <c r="L34" s="31">
        <f t="shared" si="9"/>
        <v>16.60597232337946</v>
      </c>
      <c r="M34" s="31">
        <f t="shared" si="9"/>
        <v>14.078374455732947</v>
      </c>
      <c r="N34" s="31">
        <f t="shared" si="9"/>
        <v>11.560693641618498</v>
      </c>
      <c r="O34" s="31">
        <f t="shared" si="9"/>
        <v>9.077809798270893</v>
      </c>
      <c r="P34" s="31">
        <f t="shared" si="9"/>
        <v>6.599713055954089</v>
      </c>
      <c r="Q34" s="31">
        <f t="shared" si="9"/>
        <v>4.142857142857143</v>
      </c>
      <c r="R34" s="31">
        <f t="shared" si="9"/>
        <v>1.7069701280227596</v>
      </c>
      <c r="S34" s="31">
        <f t="shared" si="9"/>
        <v>0</v>
      </c>
      <c r="T34" s="59"/>
    </row>
    <row r="35" spans="1:20" ht="15">
      <c r="A35" s="23" t="s">
        <v>98</v>
      </c>
      <c r="B35" s="24" t="s">
        <v>76</v>
      </c>
      <c r="C35" s="31">
        <f>C24/C31%</f>
        <v>0.06458573245109739</v>
      </c>
      <c r="D35" s="31">
        <f aca="true" t="shared" si="10" ref="D35:S35">D24/D31%</f>
        <v>3.4437254379615085</v>
      </c>
      <c r="E35" s="31">
        <f t="shared" si="10"/>
        <v>6.048548812664908</v>
      </c>
      <c r="F35" s="31">
        <f t="shared" si="10"/>
        <v>6.281303602058319</v>
      </c>
      <c r="G35" s="31">
        <f t="shared" si="10"/>
        <v>7.8083209509658245</v>
      </c>
      <c r="H35" s="31">
        <f t="shared" si="10"/>
        <v>7.416112342941611</v>
      </c>
      <c r="I35" s="31">
        <f t="shared" si="10"/>
        <v>6.72887582659809</v>
      </c>
      <c r="J35" s="31">
        <f t="shared" si="10"/>
        <v>4.192364170337739</v>
      </c>
      <c r="K35" s="31">
        <f t="shared" si="10"/>
        <v>4</v>
      </c>
      <c r="L35" s="31">
        <f t="shared" si="10"/>
        <v>3.812090313182811</v>
      </c>
      <c r="M35" s="31">
        <f t="shared" si="10"/>
        <v>3.625544267053701</v>
      </c>
      <c r="N35" s="31">
        <f t="shared" si="10"/>
        <v>3.4378612716763004</v>
      </c>
      <c r="O35" s="31">
        <f t="shared" si="10"/>
        <v>3.2564841498559076</v>
      </c>
      <c r="P35" s="31">
        <f t="shared" si="10"/>
        <v>3.071736011477762</v>
      </c>
      <c r="Q35" s="31">
        <f t="shared" si="10"/>
        <v>2.888571428571429</v>
      </c>
      <c r="R35" s="31">
        <f t="shared" si="10"/>
        <v>2.7069701280227596</v>
      </c>
      <c r="S35" s="31">
        <f t="shared" si="10"/>
        <v>1.8264580369843528</v>
      </c>
      <c r="T35" s="59"/>
    </row>
    <row r="36" spans="1:20" ht="30">
      <c r="A36" s="23" t="s">
        <v>99</v>
      </c>
      <c r="B36" s="24" t="s">
        <v>77</v>
      </c>
      <c r="C36" s="31">
        <f>(C25+C30)/C31%</f>
        <v>0.06458573245109739</v>
      </c>
      <c r="D36" s="31">
        <f aca="true" t="shared" si="11" ref="D36:S36">(D25+D30)/D31%</f>
        <v>3.4437254379615085</v>
      </c>
      <c r="E36" s="31">
        <f t="shared" si="11"/>
        <v>6.048548812664908</v>
      </c>
      <c r="F36" s="31">
        <f t="shared" si="11"/>
        <v>6.281303602058319</v>
      </c>
      <c r="G36" s="31">
        <f t="shared" si="11"/>
        <v>7.8083209509658245</v>
      </c>
      <c r="H36" s="31">
        <f t="shared" si="11"/>
        <v>7.416112342941611</v>
      </c>
      <c r="I36" s="31">
        <f t="shared" si="11"/>
        <v>6.72887582659809</v>
      </c>
      <c r="J36" s="31">
        <f t="shared" si="11"/>
        <v>4.192364170337739</v>
      </c>
      <c r="K36" s="31">
        <f t="shared" si="11"/>
        <v>4</v>
      </c>
      <c r="L36" s="31">
        <f t="shared" si="11"/>
        <v>3.812090313182811</v>
      </c>
      <c r="M36" s="31">
        <f t="shared" si="11"/>
        <v>3.625544267053701</v>
      </c>
      <c r="N36" s="31">
        <f t="shared" si="11"/>
        <v>3.4378612716763004</v>
      </c>
      <c r="O36" s="31">
        <f t="shared" si="11"/>
        <v>3.2564841498559076</v>
      </c>
      <c r="P36" s="31">
        <f t="shared" si="11"/>
        <v>3.071736011477762</v>
      </c>
      <c r="Q36" s="31">
        <f t="shared" si="11"/>
        <v>2.888571428571429</v>
      </c>
      <c r="R36" s="31">
        <f t="shared" si="11"/>
        <v>2.7069701280227596</v>
      </c>
      <c r="S36" s="31">
        <f t="shared" si="11"/>
        <v>1.8264580369843528</v>
      </c>
      <c r="T36" s="59"/>
    </row>
    <row r="37" spans="3:20" ht="14.25">
      <c r="C37" s="30"/>
      <c r="K37" s="59"/>
      <c r="L37" s="59"/>
      <c r="M37" s="59"/>
      <c r="N37" s="59"/>
      <c r="O37" s="59"/>
      <c r="P37" s="59"/>
      <c r="Q37" s="59"/>
      <c r="R37" s="59"/>
      <c r="S37" s="59"/>
      <c r="T37" s="59"/>
    </row>
  </sheetData>
  <mergeCells count="6">
    <mergeCell ref="I1:J1"/>
    <mergeCell ref="B3:F3"/>
    <mergeCell ref="A6:A7"/>
    <mergeCell ref="B6:B7"/>
    <mergeCell ref="C6:C7"/>
    <mergeCell ref="D6:S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2009-08-25T09:19:38Z</cp:lastPrinted>
  <dcterms:created xsi:type="dcterms:W3CDTF">2006-10-26T06:38:10Z</dcterms:created>
  <dcterms:modified xsi:type="dcterms:W3CDTF">2009-09-15T10:05:14Z</dcterms:modified>
  <cp:category/>
  <cp:version/>
  <cp:contentType/>
  <cp:contentStatus/>
</cp:coreProperties>
</file>