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'Arkusz1'!$A$1:$M$69</definedName>
  </definedNames>
  <calcPr fullCalcOnLoad="1"/>
</workbook>
</file>

<file path=xl/comments1.xml><?xml version="1.0" encoding="utf-8"?>
<comments xmlns="http://schemas.openxmlformats.org/spreadsheetml/2006/main">
  <authors>
    <author>SF</author>
  </authors>
  <commentList>
    <comment ref="B58" authorId="0">
      <text>
        <r>
          <rPr>
            <b/>
            <sz val="8"/>
            <rFont val="Tahoma"/>
            <family val="0"/>
          </rPr>
          <t>SF: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<sst xmlns="http://schemas.openxmlformats.org/spreadsheetml/2006/main" count="80" uniqueCount="44">
  <si>
    <t>L.p.</t>
  </si>
  <si>
    <t>WYSZCZEGÓLNIENIE</t>
  </si>
  <si>
    <t>WYKONANIE</t>
  </si>
  <si>
    <t>PLAN</t>
  </si>
  <si>
    <t>PROGNOZA</t>
  </si>
  <si>
    <t>Dochody własne</t>
  </si>
  <si>
    <t>Subwencje</t>
  </si>
  <si>
    <t>Dotacje</t>
  </si>
  <si>
    <t>DOCHODY OGÓŁEM, z tego:</t>
  </si>
  <si>
    <t>A.</t>
  </si>
  <si>
    <t>B.</t>
  </si>
  <si>
    <t>WYDATKI OGÓŁEM, z tego:</t>
  </si>
  <si>
    <t>Wydatki bieżące, w tym:</t>
  </si>
  <si>
    <t>odsetki od kred., poż. I oblig.</t>
  </si>
  <si>
    <t>wydatki z tytułu poręczeń</t>
  </si>
  <si>
    <t>Wydatki majątkowe</t>
  </si>
  <si>
    <t>C.</t>
  </si>
  <si>
    <t>WYNIK FINANSOWY(A-B)(+ -)</t>
  </si>
  <si>
    <t>ŹRÓDŁA FINANSOWANIA DEFICYTU BUDŻETOWEGO</t>
  </si>
  <si>
    <t>D.</t>
  </si>
  <si>
    <t>Obligacje</t>
  </si>
  <si>
    <t>Kredyt bankowy, w tym:</t>
  </si>
  <si>
    <t>wnioskowany kredyt</t>
  </si>
  <si>
    <t>E.</t>
  </si>
  <si>
    <t>SPŁATY KREDYTÓW I POŻYCZEK, WYKUP OBLIGACJI</t>
  </si>
  <si>
    <t>Wykup obligacji</t>
  </si>
  <si>
    <t>Spłata rat kredytów, w tym:</t>
  </si>
  <si>
    <t>spłata wnioskowanego kredytu</t>
  </si>
  <si>
    <t>Spłata rat pożyczek, w tym:</t>
  </si>
  <si>
    <t>spłata wnioskowanej pożyczki</t>
  </si>
  <si>
    <t>F.</t>
  </si>
  <si>
    <t>KOSZTY OBSŁUGI DŁUGU</t>
  </si>
  <si>
    <t>G.</t>
  </si>
  <si>
    <t>ZADŁUŻENIE NA KONIEC ROKU</t>
  </si>
  <si>
    <t>Relacja z uwzgl.wyłaczeń- art.169 uat. 3 ufp</t>
  </si>
  <si>
    <t>Relacja z art..169 ufp</t>
  </si>
  <si>
    <t>Relacja z uwzgl.wyłączeń-art..170 ust 3 ufp</t>
  </si>
  <si>
    <t>Relacja z art..170 ufp</t>
  </si>
  <si>
    <t xml:space="preserve">Relacja z art..169 ufp </t>
  </si>
  <si>
    <t>Pożyczka, w tym:</t>
  </si>
  <si>
    <t>wnioskowana pożyczka</t>
  </si>
  <si>
    <t xml:space="preserve"> </t>
  </si>
  <si>
    <t>Załącznik nr 1                                                                                      do uchwały Rady Powiatu nr XV/146/08                            z dnia 30 grudnia 2008 r.</t>
  </si>
  <si>
    <t xml:space="preserve">      Prognoza kwoty długu na rok 2009 i lata nastepne                                                                                                                                                                                               Informacja o sytuacji finansowej  Powiatu Wrocławskiego w latach spłaty kredytu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</si>
</sst>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166" fontId="2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1" xfId="15" applyNumberFormat="1" applyFont="1" applyBorder="1" applyAlignment="1">
      <alignment horizontal="center"/>
    </xf>
    <xf numFmtId="166" fontId="2" fillId="0" borderId="1" xfId="15" applyNumberFormat="1" applyFont="1" applyFill="1" applyBorder="1" applyAlignment="1">
      <alignment horizontal="center"/>
    </xf>
    <xf numFmtId="43" fontId="2" fillId="0" borderId="1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2" fillId="0" borderId="4" xfId="15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166" fontId="2" fillId="0" borderId="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166" fontId="2" fillId="0" borderId="6" xfId="15" applyNumberFormat="1" applyFont="1" applyBorder="1" applyAlignment="1">
      <alignment/>
    </xf>
    <xf numFmtId="43" fontId="2" fillId="0" borderId="6" xfId="15" applyNumberFormat="1" applyFont="1" applyBorder="1" applyAlignment="1">
      <alignment/>
    </xf>
    <xf numFmtId="166" fontId="2" fillId="0" borderId="7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166" fontId="2" fillId="0" borderId="9" xfId="15" applyNumberFormat="1" applyFont="1" applyBorder="1" applyAlignment="1">
      <alignment/>
    </xf>
    <xf numFmtId="166" fontId="2" fillId="0" borderId="10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44" fontId="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="150" zoomScaleNormal="15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" sqref="H3:W3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8515625" style="0" customWidth="1"/>
    <col min="6" max="6" width="11.7109375" style="0" bestFit="1" customWidth="1"/>
    <col min="7" max="7" width="10.7109375" style="0" customWidth="1"/>
    <col min="8" max="9" width="10.57421875" style="0" customWidth="1"/>
    <col min="10" max="10" width="11.140625" style="0" customWidth="1"/>
    <col min="11" max="12" width="11.00390625" style="0" customWidth="1"/>
    <col min="13" max="13" width="10.7109375" style="0" customWidth="1"/>
    <col min="14" max="23" width="9.28125" style="0" hidden="1" customWidth="1"/>
  </cols>
  <sheetData>
    <row r="1" spans="1:13" ht="25.5" customHeight="1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6" t="s">
        <v>42</v>
      </c>
      <c r="M1" s="66"/>
    </row>
    <row r="2" ht="7.5" customHeight="1" thickBot="1"/>
    <row r="3" spans="1:23" ht="12.75">
      <c r="A3" s="30" t="s">
        <v>0</v>
      </c>
      <c r="B3" s="32" t="s">
        <v>1</v>
      </c>
      <c r="C3" s="32"/>
      <c r="D3" s="32"/>
      <c r="E3" s="32" t="s">
        <v>2</v>
      </c>
      <c r="F3" s="32"/>
      <c r="G3" s="12" t="s">
        <v>3</v>
      </c>
      <c r="H3" s="32" t="s">
        <v>4</v>
      </c>
      <c r="I3" s="32"/>
      <c r="J3" s="32"/>
      <c r="K3" s="32"/>
      <c r="L3" s="32"/>
      <c r="M3" s="32"/>
      <c r="N3" s="33"/>
      <c r="O3" s="33"/>
      <c r="P3" s="33"/>
      <c r="Q3" s="33"/>
      <c r="R3" s="33"/>
      <c r="S3" s="33"/>
      <c r="T3" s="33"/>
      <c r="U3" s="33"/>
      <c r="V3" s="33"/>
      <c r="W3" s="34"/>
    </row>
    <row r="4" spans="1:23" ht="11.25" customHeight="1">
      <c r="A4" s="31"/>
      <c r="B4" s="37"/>
      <c r="C4" s="37"/>
      <c r="D4" s="37"/>
      <c r="E4" s="7">
        <v>2007</v>
      </c>
      <c r="F4" s="7">
        <v>2008</v>
      </c>
      <c r="G4" s="7">
        <v>2009</v>
      </c>
      <c r="H4" s="7">
        <v>2010</v>
      </c>
      <c r="I4" s="7">
        <v>2011</v>
      </c>
      <c r="J4" s="7">
        <v>2012</v>
      </c>
      <c r="K4" s="7">
        <v>2013</v>
      </c>
      <c r="L4" s="7">
        <v>2014</v>
      </c>
      <c r="M4" s="7">
        <v>2015</v>
      </c>
      <c r="N4" s="8">
        <v>2013</v>
      </c>
      <c r="O4" s="8">
        <v>2014</v>
      </c>
      <c r="P4" s="8">
        <v>2015</v>
      </c>
      <c r="Q4" s="8">
        <v>2016</v>
      </c>
      <c r="R4" s="8">
        <v>2017</v>
      </c>
      <c r="S4" s="8">
        <v>2018</v>
      </c>
      <c r="T4" s="8">
        <v>2019</v>
      </c>
      <c r="U4" s="8">
        <v>2020</v>
      </c>
      <c r="V4" s="8">
        <v>2021</v>
      </c>
      <c r="W4" s="14">
        <v>2022</v>
      </c>
    </row>
    <row r="5" spans="1:23" ht="12" customHeight="1">
      <c r="A5" s="13">
        <v>1</v>
      </c>
      <c r="B5" s="38">
        <v>2</v>
      </c>
      <c r="C5" s="38"/>
      <c r="D5" s="38"/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14">
        <v>21</v>
      </c>
    </row>
    <row r="6" spans="1:27" ht="12.75">
      <c r="A6" s="15" t="s">
        <v>9</v>
      </c>
      <c r="B6" s="35" t="s">
        <v>8</v>
      </c>
      <c r="C6" s="35"/>
      <c r="D6" s="35"/>
      <c r="E6" s="9">
        <v>52708934</v>
      </c>
      <c r="F6" s="9">
        <v>77416479</v>
      </c>
      <c r="G6" s="24">
        <v>108738703</v>
      </c>
      <c r="H6" s="9">
        <v>94750000</v>
      </c>
      <c r="I6" s="9">
        <f>SUM(I7:I9)</f>
        <v>87450000</v>
      </c>
      <c r="J6" s="9">
        <f>SUM(J7:J9)</f>
        <v>67300000</v>
      </c>
      <c r="K6" s="9">
        <f>SUM(K7:K9)</f>
        <v>67650000</v>
      </c>
      <c r="L6" s="9">
        <f>SUM(L7:L9)</f>
        <v>68050000</v>
      </c>
      <c r="M6" s="9">
        <f>SUM(M7:M9)</f>
        <v>68100000</v>
      </c>
      <c r="N6" s="6">
        <f aca="true" t="shared" si="0" ref="N6:W6">SUM(N7:N9)</f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0</v>
      </c>
      <c r="W6" s="16">
        <f t="shared" si="0"/>
        <v>0</v>
      </c>
      <c r="X6" s="2"/>
      <c r="Y6" s="2"/>
      <c r="Z6" s="2"/>
      <c r="AA6" s="2"/>
    </row>
    <row r="7" spans="1:27" ht="12.75">
      <c r="A7" s="17">
        <v>1</v>
      </c>
      <c r="B7" s="36" t="s">
        <v>5</v>
      </c>
      <c r="C7" s="36"/>
      <c r="D7" s="36"/>
      <c r="E7" s="6">
        <v>23299571</v>
      </c>
      <c r="F7" s="6">
        <v>44421858</v>
      </c>
      <c r="G7" s="6">
        <v>81783572</v>
      </c>
      <c r="H7" s="6">
        <v>66150000</v>
      </c>
      <c r="I7" s="6">
        <v>55200000</v>
      </c>
      <c r="J7" s="6">
        <v>35100000</v>
      </c>
      <c r="K7" s="6">
        <v>35400000</v>
      </c>
      <c r="L7" s="6">
        <v>35750000</v>
      </c>
      <c r="M7" s="6">
        <v>35750000</v>
      </c>
      <c r="N7" s="6"/>
      <c r="O7" s="6"/>
      <c r="P7" s="6"/>
      <c r="Q7" s="6"/>
      <c r="R7" s="6"/>
      <c r="S7" s="6"/>
      <c r="T7" s="6"/>
      <c r="U7" s="6"/>
      <c r="V7" s="6"/>
      <c r="W7" s="18"/>
      <c r="X7" s="2"/>
      <c r="Y7" s="2"/>
      <c r="Z7" s="2"/>
      <c r="AA7" s="2"/>
    </row>
    <row r="8" spans="1:27" ht="12.75">
      <c r="A8" s="17">
        <v>2</v>
      </c>
      <c r="B8" s="36" t="s">
        <v>6</v>
      </c>
      <c r="C8" s="36"/>
      <c r="D8" s="36"/>
      <c r="E8" s="6">
        <v>17265425</v>
      </c>
      <c r="F8" s="6">
        <v>18936803</v>
      </c>
      <c r="G8" s="6">
        <v>20379323</v>
      </c>
      <c r="H8" s="6">
        <v>20500000</v>
      </c>
      <c r="I8" s="6">
        <v>20650000</v>
      </c>
      <c r="J8" s="6">
        <v>20600000</v>
      </c>
      <c r="K8" s="6">
        <v>20650000</v>
      </c>
      <c r="L8" s="6">
        <v>20700000</v>
      </c>
      <c r="M8" s="6">
        <v>20700000</v>
      </c>
      <c r="N8" s="6"/>
      <c r="O8" s="6"/>
      <c r="P8" s="6"/>
      <c r="Q8" s="6"/>
      <c r="R8" s="6"/>
      <c r="S8" s="6"/>
      <c r="T8" s="6"/>
      <c r="U8" s="6"/>
      <c r="V8" s="6"/>
      <c r="W8" s="18"/>
      <c r="X8" s="2"/>
      <c r="Y8" s="2"/>
      <c r="Z8" s="2"/>
      <c r="AA8" s="2"/>
    </row>
    <row r="9" spans="1:27" ht="12.75">
      <c r="A9" s="17">
        <v>3</v>
      </c>
      <c r="B9" s="39" t="s">
        <v>7</v>
      </c>
      <c r="C9" s="39"/>
      <c r="D9" s="39"/>
      <c r="E9" s="6">
        <v>9274414</v>
      </c>
      <c r="F9" s="6">
        <v>9749789</v>
      </c>
      <c r="G9" s="6">
        <v>6525808</v>
      </c>
      <c r="H9" s="6">
        <v>11500000</v>
      </c>
      <c r="I9" s="6">
        <v>11600000</v>
      </c>
      <c r="J9" s="6">
        <v>11600000</v>
      </c>
      <c r="K9" s="6">
        <v>11600000</v>
      </c>
      <c r="L9" s="6">
        <v>11600000</v>
      </c>
      <c r="M9" s="6">
        <v>11650000</v>
      </c>
      <c r="N9" s="6"/>
      <c r="O9" s="6"/>
      <c r="P9" s="6"/>
      <c r="Q9" s="6"/>
      <c r="R9" s="6"/>
      <c r="S9" s="6"/>
      <c r="T9" s="6"/>
      <c r="U9" s="6"/>
      <c r="V9" s="6"/>
      <c r="W9" s="18"/>
      <c r="X9" s="2"/>
      <c r="Y9" s="2"/>
      <c r="Z9" s="2"/>
      <c r="AA9" s="2"/>
    </row>
    <row r="10" spans="1:27" ht="12.75">
      <c r="A10" s="26" t="s">
        <v>10</v>
      </c>
      <c r="B10" s="43" t="s">
        <v>11</v>
      </c>
      <c r="C10" s="44"/>
      <c r="D10" s="45"/>
      <c r="E10" s="6">
        <f>E14+E11</f>
        <v>58755168</v>
      </c>
      <c r="F10" s="6">
        <f>F14+F11</f>
        <v>85618590</v>
      </c>
      <c r="G10" s="6">
        <f>G14+G11</f>
        <v>137338703</v>
      </c>
      <c r="H10" s="6">
        <v>97750000</v>
      </c>
      <c r="I10" s="6">
        <f>I14+I11</f>
        <v>95950000</v>
      </c>
      <c r="J10" s="6">
        <f>J14+J11</f>
        <v>66900000</v>
      </c>
      <c r="K10" s="6">
        <f>K14+K11</f>
        <v>67200000</v>
      </c>
      <c r="L10" s="6">
        <f>L14+L11</f>
        <v>67600000</v>
      </c>
      <c r="M10" s="6">
        <f>M11+M14</f>
        <v>67650000</v>
      </c>
      <c r="N10" s="6"/>
      <c r="O10" s="6"/>
      <c r="P10" s="6"/>
      <c r="Q10" s="6"/>
      <c r="R10" s="6"/>
      <c r="S10" s="6"/>
      <c r="T10" s="6"/>
      <c r="U10" s="6"/>
      <c r="V10" s="6"/>
      <c r="W10" s="18"/>
      <c r="X10" s="2"/>
      <c r="Y10" s="2"/>
      <c r="Z10" s="2"/>
      <c r="AA10" s="2"/>
    </row>
    <row r="11" spans="1:27" ht="12.75">
      <c r="A11" s="17">
        <v>1</v>
      </c>
      <c r="B11" s="40" t="s">
        <v>12</v>
      </c>
      <c r="C11" s="40"/>
      <c r="D11" s="40"/>
      <c r="E11" s="6">
        <v>45766025</v>
      </c>
      <c r="F11" s="6">
        <v>62927852</v>
      </c>
      <c r="G11" s="6">
        <v>59876388</v>
      </c>
      <c r="H11" s="6">
        <v>57669000</v>
      </c>
      <c r="I11" s="6">
        <v>45500000</v>
      </c>
      <c r="J11" s="6">
        <v>57700000</v>
      </c>
      <c r="K11" s="6">
        <v>58000000</v>
      </c>
      <c r="L11" s="6">
        <v>57600000</v>
      </c>
      <c r="M11" s="6">
        <v>55650000</v>
      </c>
      <c r="N11" s="6"/>
      <c r="O11" s="6"/>
      <c r="P11" s="6"/>
      <c r="Q11" s="6"/>
      <c r="R11" s="6"/>
      <c r="S11" s="6"/>
      <c r="T11" s="6"/>
      <c r="U11" s="6"/>
      <c r="V11" s="6"/>
      <c r="W11" s="18"/>
      <c r="X11" s="2"/>
      <c r="Y11" s="2"/>
      <c r="Z11" s="2"/>
      <c r="AA11" s="2"/>
    </row>
    <row r="12" spans="1:27" ht="12.75">
      <c r="A12" s="17"/>
      <c r="B12" s="41" t="s">
        <v>13</v>
      </c>
      <c r="C12" s="41"/>
      <c r="D12" s="41"/>
      <c r="E12" s="6">
        <v>754</v>
      </c>
      <c r="F12" s="6">
        <v>50000</v>
      </c>
      <c r="G12" s="6">
        <v>2450000</v>
      </c>
      <c r="H12" s="6">
        <v>2331000</v>
      </c>
      <c r="I12" s="6">
        <v>2093000</v>
      </c>
      <c r="J12" s="6">
        <v>1855000</v>
      </c>
      <c r="K12" s="6">
        <v>1617000</v>
      </c>
      <c r="L12" s="6">
        <v>1379000</v>
      </c>
      <c r="M12" s="6">
        <v>1155000</v>
      </c>
      <c r="N12" s="6"/>
      <c r="O12" s="6"/>
      <c r="P12" s="6"/>
      <c r="Q12" s="6"/>
      <c r="R12" s="6"/>
      <c r="S12" s="6"/>
      <c r="T12" s="6"/>
      <c r="U12" s="6"/>
      <c r="V12" s="6"/>
      <c r="W12" s="18"/>
      <c r="X12" s="2"/>
      <c r="Y12" s="2"/>
      <c r="Z12" s="2"/>
      <c r="AA12" s="2"/>
    </row>
    <row r="13" spans="1:27" ht="12.75">
      <c r="A13" s="17"/>
      <c r="B13" s="42" t="s">
        <v>14</v>
      </c>
      <c r="C13" s="42"/>
      <c r="D13" s="4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8"/>
      <c r="X13" s="2"/>
      <c r="Y13" s="2"/>
      <c r="Z13" s="2"/>
      <c r="AA13" s="2"/>
    </row>
    <row r="14" spans="1:27" ht="12.75">
      <c r="A14" s="17">
        <v>2</v>
      </c>
      <c r="B14" s="42" t="s">
        <v>15</v>
      </c>
      <c r="C14" s="42"/>
      <c r="D14" s="42"/>
      <c r="E14" s="6">
        <v>12989143</v>
      </c>
      <c r="F14" s="6">
        <v>22690738</v>
      </c>
      <c r="G14" s="6">
        <v>77462315</v>
      </c>
      <c r="H14" s="6">
        <v>37750000</v>
      </c>
      <c r="I14" s="6">
        <v>50450000</v>
      </c>
      <c r="J14" s="6">
        <v>9200000</v>
      </c>
      <c r="K14" s="6">
        <v>9200000</v>
      </c>
      <c r="L14" s="6">
        <v>10000000</v>
      </c>
      <c r="M14" s="6">
        <v>12000000</v>
      </c>
      <c r="N14" s="6"/>
      <c r="O14" s="6"/>
      <c r="P14" s="6"/>
      <c r="Q14" s="6"/>
      <c r="R14" s="6"/>
      <c r="S14" s="6"/>
      <c r="T14" s="6"/>
      <c r="U14" s="6"/>
      <c r="V14" s="6"/>
      <c r="W14" s="18"/>
      <c r="X14" s="2"/>
      <c r="Y14" s="2"/>
      <c r="Z14" s="2"/>
      <c r="AA14" s="2"/>
    </row>
    <row r="15" spans="1:27" ht="12.75">
      <c r="A15" s="15" t="s">
        <v>16</v>
      </c>
      <c r="B15" s="46" t="s">
        <v>17</v>
      </c>
      <c r="C15" s="46"/>
      <c r="D15" s="46"/>
      <c r="E15" s="6">
        <f>E6-E10</f>
        <v>-6046234</v>
      </c>
      <c r="F15" s="6">
        <f>F6-F10</f>
        <v>-8202111</v>
      </c>
      <c r="G15" s="6">
        <f aca="true" t="shared" si="1" ref="G15:M15">G6-G10</f>
        <v>-28600000</v>
      </c>
      <c r="H15" s="6">
        <f t="shared" si="1"/>
        <v>-3000000</v>
      </c>
      <c r="I15" s="6">
        <f t="shared" si="1"/>
        <v>-8500000</v>
      </c>
      <c r="J15" s="6">
        <f t="shared" si="1"/>
        <v>400000</v>
      </c>
      <c r="K15" s="6">
        <f t="shared" si="1"/>
        <v>450000</v>
      </c>
      <c r="L15" s="6">
        <f t="shared" si="1"/>
        <v>450000</v>
      </c>
      <c r="M15" s="6">
        <f t="shared" si="1"/>
        <v>450000</v>
      </c>
      <c r="N15" s="6"/>
      <c r="O15" s="6"/>
      <c r="P15" s="6"/>
      <c r="Q15" s="6"/>
      <c r="R15" s="6"/>
      <c r="S15" s="6"/>
      <c r="T15" s="6"/>
      <c r="U15" s="6"/>
      <c r="V15" s="6"/>
      <c r="W15" s="18"/>
      <c r="X15" s="2"/>
      <c r="Y15" s="2"/>
      <c r="Z15" s="2"/>
      <c r="AA15" s="2"/>
    </row>
    <row r="16" spans="1:27" ht="19.5" customHeight="1">
      <c r="A16" s="15" t="s">
        <v>19</v>
      </c>
      <c r="B16" s="47" t="s">
        <v>18</v>
      </c>
      <c r="C16" s="47"/>
      <c r="D16" s="4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8"/>
      <c r="X16" s="2"/>
      <c r="Y16" s="2"/>
      <c r="Z16" s="2"/>
      <c r="AA16" s="2"/>
    </row>
    <row r="17" spans="1:27" ht="12.75">
      <c r="A17" s="17">
        <v>1</v>
      </c>
      <c r="B17" s="36" t="s">
        <v>20</v>
      </c>
      <c r="C17" s="36"/>
      <c r="D17" s="3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8"/>
      <c r="X17" s="2"/>
      <c r="Y17" s="2"/>
      <c r="Z17" s="2"/>
      <c r="AA17" s="2"/>
    </row>
    <row r="18" spans="1:27" ht="12.75">
      <c r="A18" s="17">
        <v>2</v>
      </c>
      <c r="B18" s="36" t="s">
        <v>21</v>
      </c>
      <c r="C18" s="36"/>
      <c r="D18" s="36"/>
      <c r="E18" s="6"/>
      <c r="F18" s="6">
        <v>4700000</v>
      </c>
      <c r="G18" s="6">
        <v>30300000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8"/>
      <c r="X18" s="2"/>
      <c r="Y18" s="2"/>
      <c r="Z18" s="2"/>
      <c r="AA18" s="2"/>
    </row>
    <row r="19" spans="1:27" ht="12.75">
      <c r="A19" s="17"/>
      <c r="B19" s="36" t="s">
        <v>22</v>
      </c>
      <c r="C19" s="36"/>
      <c r="D19" s="36"/>
      <c r="E19" s="6"/>
      <c r="F19" s="6">
        <v>4700000</v>
      </c>
      <c r="G19" s="6">
        <v>30300000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8"/>
      <c r="X19" s="2"/>
      <c r="Y19" s="2"/>
      <c r="Z19" s="2"/>
      <c r="AA19" s="2"/>
    </row>
    <row r="20" spans="1:27" ht="12.75">
      <c r="A20" s="17">
        <v>3</v>
      </c>
      <c r="B20" s="48" t="s">
        <v>39</v>
      </c>
      <c r="C20" s="48"/>
      <c r="D20" s="4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8"/>
      <c r="X20" s="2"/>
      <c r="Y20" s="2"/>
      <c r="Z20" s="2"/>
      <c r="AA20" s="2"/>
    </row>
    <row r="21" spans="1:27" ht="12.75">
      <c r="A21" s="25"/>
      <c r="B21" s="50" t="s">
        <v>40</v>
      </c>
      <c r="C21" s="51"/>
      <c r="D21" s="5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8"/>
      <c r="X21" s="2"/>
      <c r="Y21" s="2"/>
      <c r="Z21" s="2"/>
      <c r="AA21" s="2"/>
    </row>
    <row r="22" spans="1:27" ht="18.75" customHeight="1">
      <c r="A22" s="15" t="s">
        <v>23</v>
      </c>
      <c r="B22" s="49" t="s">
        <v>24</v>
      </c>
      <c r="C22" s="49"/>
      <c r="D22" s="49"/>
      <c r="E22" s="6">
        <f>SUM(E23:E27)</f>
        <v>21797</v>
      </c>
      <c r="F22" s="6">
        <f>SUM(F23:F27)</f>
        <v>0</v>
      </c>
      <c r="G22" s="6">
        <f>SUM(G23:G27)</f>
        <v>1700000</v>
      </c>
      <c r="H22" s="6">
        <f aca="true" t="shared" si="2" ref="H22:M22">SUM(H23:H27)</f>
        <v>3400000</v>
      </c>
      <c r="I22" s="6">
        <f t="shared" si="2"/>
        <v>3400000</v>
      </c>
      <c r="J22" s="6">
        <f>SUM(J23:J27)</f>
        <v>3400000</v>
      </c>
      <c r="K22" s="6">
        <f>SUM(K23:K27)</f>
        <v>3400000</v>
      </c>
      <c r="L22" s="6">
        <f>SUM(L23:L27)</f>
        <v>3200000</v>
      </c>
      <c r="M22" s="6">
        <f t="shared" si="2"/>
        <v>1700000</v>
      </c>
      <c r="N22" s="6">
        <f aca="true" t="shared" si="3" ref="N22:W22">SUM(N23:N27)</f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 t="shared" si="3"/>
        <v>0</v>
      </c>
      <c r="V22" s="6">
        <f t="shared" si="3"/>
        <v>0</v>
      </c>
      <c r="W22" s="18">
        <f t="shared" si="3"/>
        <v>0</v>
      </c>
      <c r="X22" s="2"/>
      <c r="Y22" s="2"/>
      <c r="Z22" s="2"/>
      <c r="AA22" s="2"/>
    </row>
    <row r="23" spans="1:27" ht="12.75">
      <c r="A23" s="17">
        <v>1</v>
      </c>
      <c r="B23" s="53" t="s">
        <v>25</v>
      </c>
      <c r="C23" s="53"/>
      <c r="D23" s="5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8"/>
      <c r="X23" s="2"/>
      <c r="Y23" s="2"/>
      <c r="Z23" s="2"/>
      <c r="AA23" s="2"/>
    </row>
    <row r="24" spans="1:27" ht="12.75">
      <c r="A24" s="17">
        <v>2</v>
      </c>
      <c r="B24" s="53" t="s">
        <v>26</v>
      </c>
      <c r="C24" s="53"/>
      <c r="D24" s="53"/>
      <c r="E24" s="6">
        <v>21797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8"/>
      <c r="X24" s="2"/>
      <c r="Y24" s="2"/>
      <c r="Z24" s="2"/>
      <c r="AA24" s="2"/>
    </row>
    <row r="25" spans="1:27" ht="12.75">
      <c r="A25" s="17"/>
      <c r="B25" s="50" t="s">
        <v>27</v>
      </c>
      <c r="C25" s="51"/>
      <c r="D25" s="52"/>
      <c r="E25" s="6"/>
      <c r="F25" s="6"/>
      <c r="G25" s="6">
        <v>1700000</v>
      </c>
      <c r="H25" s="6">
        <v>3400000</v>
      </c>
      <c r="I25" s="6">
        <v>3400000</v>
      </c>
      <c r="J25" s="6">
        <v>3400000</v>
      </c>
      <c r="K25" s="6">
        <v>3400000</v>
      </c>
      <c r="L25" s="6">
        <v>3200000</v>
      </c>
      <c r="M25" s="6">
        <v>1700000</v>
      </c>
      <c r="N25" s="6"/>
      <c r="O25" s="6"/>
      <c r="P25" s="6"/>
      <c r="Q25" s="6"/>
      <c r="R25" s="6"/>
      <c r="S25" s="6"/>
      <c r="T25" s="6"/>
      <c r="U25" s="6"/>
      <c r="V25" s="6"/>
      <c r="W25" s="18"/>
      <c r="X25" s="2"/>
      <c r="Y25" s="2"/>
      <c r="Z25" s="2"/>
      <c r="AA25" s="2"/>
    </row>
    <row r="26" spans="1:27" ht="12.75">
      <c r="A26" s="17">
        <v>3</v>
      </c>
      <c r="B26" s="50" t="s">
        <v>28</v>
      </c>
      <c r="C26" s="51"/>
      <c r="D26" s="5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8"/>
      <c r="X26" s="2"/>
      <c r="Y26" s="2"/>
      <c r="Z26" s="2"/>
      <c r="AA26" s="2"/>
    </row>
    <row r="27" spans="1:27" ht="12.75">
      <c r="A27" s="17"/>
      <c r="B27" s="54" t="s">
        <v>29</v>
      </c>
      <c r="C27" s="54"/>
      <c r="D27" s="54"/>
      <c r="E27" s="6"/>
      <c r="F27" s="6"/>
      <c r="G27" s="6"/>
      <c r="H27" s="6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8"/>
      <c r="X27" s="2"/>
      <c r="Y27" s="2"/>
      <c r="Z27" s="2"/>
      <c r="AA27" s="2"/>
    </row>
    <row r="28" spans="1:27" ht="12.75">
      <c r="A28" s="15" t="s">
        <v>30</v>
      </c>
      <c r="B28" s="55" t="s">
        <v>31</v>
      </c>
      <c r="C28" s="55"/>
      <c r="D28" s="55"/>
      <c r="E28" s="6">
        <v>754</v>
      </c>
      <c r="F28" s="6">
        <v>50000</v>
      </c>
      <c r="G28" s="6">
        <v>2450000</v>
      </c>
      <c r="H28" s="6">
        <v>2331000</v>
      </c>
      <c r="I28" s="6">
        <v>2093000</v>
      </c>
      <c r="J28" s="6">
        <v>1855000</v>
      </c>
      <c r="K28" s="6">
        <v>1617000</v>
      </c>
      <c r="L28" s="6">
        <v>1379000</v>
      </c>
      <c r="M28" s="6">
        <v>1155000</v>
      </c>
      <c r="N28" s="6"/>
      <c r="O28" s="6"/>
      <c r="P28" s="6"/>
      <c r="Q28" s="6"/>
      <c r="R28" s="6"/>
      <c r="S28" s="6"/>
      <c r="T28" s="6"/>
      <c r="U28" s="6"/>
      <c r="V28" s="6"/>
      <c r="W28" s="18"/>
      <c r="X28" s="2"/>
      <c r="Y28" s="2"/>
      <c r="Z28" s="2"/>
      <c r="AA28" s="2"/>
    </row>
    <row r="29" spans="1:29" ht="12.75">
      <c r="A29" s="17"/>
      <c r="B29" s="59" t="s">
        <v>38</v>
      </c>
      <c r="C29" s="60"/>
      <c r="D29" s="61"/>
      <c r="E29" s="11">
        <f aca="true" t="shared" si="4" ref="E29:M29">(E28+E22)/E6%</f>
        <v>0.04278401836015124</v>
      </c>
      <c r="F29" s="11">
        <f t="shared" si="4"/>
        <v>0.06458573245109739</v>
      </c>
      <c r="G29" s="11">
        <f t="shared" si="4"/>
        <v>3.816488412593996</v>
      </c>
      <c r="H29" s="11">
        <f t="shared" si="4"/>
        <v>6.048548812664908</v>
      </c>
      <c r="I29" s="11">
        <f t="shared" si="4"/>
        <v>6.281303602058319</v>
      </c>
      <c r="J29" s="11">
        <f>(J28+J22)/J6%</f>
        <v>7.8083209509658245</v>
      </c>
      <c r="K29" s="11">
        <f>(K28+K22)/K6%</f>
        <v>7.416112342941611</v>
      </c>
      <c r="L29" s="11">
        <f t="shared" si="4"/>
        <v>6.72887582659809</v>
      </c>
      <c r="M29" s="11">
        <f t="shared" si="4"/>
        <v>4.192364170337739</v>
      </c>
      <c r="N29" s="11" t="e">
        <f aca="true" t="shared" si="5" ref="N29:W29">(N28/N6)*100</f>
        <v>#DIV/0!</v>
      </c>
      <c r="O29" s="11" t="e">
        <f t="shared" si="5"/>
        <v>#DIV/0!</v>
      </c>
      <c r="P29" s="11" t="e">
        <f t="shared" si="5"/>
        <v>#DIV/0!</v>
      </c>
      <c r="Q29" s="11" t="e">
        <f t="shared" si="5"/>
        <v>#DIV/0!</v>
      </c>
      <c r="R29" s="11" t="e">
        <f t="shared" si="5"/>
        <v>#DIV/0!</v>
      </c>
      <c r="S29" s="11" t="e">
        <f t="shared" si="5"/>
        <v>#DIV/0!</v>
      </c>
      <c r="T29" s="11" t="e">
        <f t="shared" si="5"/>
        <v>#DIV/0!</v>
      </c>
      <c r="U29" s="11" t="e">
        <f t="shared" si="5"/>
        <v>#DIV/0!</v>
      </c>
      <c r="V29" s="11" t="e">
        <f t="shared" si="5"/>
        <v>#DIV/0!</v>
      </c>
      <c r="W29" s="19" t="e">
        <f t="shared" si="5"/>
        <v>#DIV/0!</v>
      </c>
      <c r="X29" s="3"/>
      <c r="Y29" s="3"/>
      <c r="Z29" s="3"/>
      <c r="AA29" s="3"/>
      <c r="AB29" s="4"/>
      <c r="AC29" s="4"/>
    </row>
    <row r="30" spans="1:27" ht="21" customHeight="1">
      <c r="A30" s="17"/>
      <c r="B30" s="62" t="s">
        <v>34</v>
      </c>
      <c r="C30" s="63"/>
      <c r="D30" s="6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8"/>
      <c r="X30" s="2"/>
      <c r="Y30" s="2"/>
      <c r="Z30" s="2"/>
      <c r="AA30" s="2"/>
    </row>
    <row r="31" spans="1:27" ht="12.75">
      <c r="A31" s="15" t="s">
        <v>32</v>
      </c>
      <c r="B31" s="55" t="s">
        <v>33</v>
      </c>
      <c r="C31" s="55"/>
      <c r="D31" s="55"/>
      <c r="E31" s="6"/>
      <c r="F31" s="6">
        <f>F18-F22</f>
        <v>4700000</v>
      </c>
      <c r="G31" s="6">
        <f aca="true" t="shared" si="6" ref="G31:L31">F31+G18-G22</f>
        <v>33300000</v>
      </c>
      <c r="H31" s="6">
        <f t="shared" si="6"/>
        <v>29900000</v>
      </c>
      <c r="I31" s="6">
        <f t="shared" si="6"/>
        <v>26500000</v>
      </c>
      <c r="J31" s="6">
        <f t="shared" si="6"/>
        <v>23100000</v>
      </c>
      <c r="K31" s="6">
        <f t="shared" si="6"/>
        <v>19700000</v>
      </c>
      <c r="L31" s="6">
        <f t="shared" si="6"/>
        <v>16500000</v>
      </c>
      <c r="M31" s="6">
        <f>L31+M18-M25</f>
        <v>14800000</v>
      </c>
      <c r="N31" s="6"/>
      <c r="O31" s="6"/>
      <c r="P31" s="6"/>
      <c r="Q31" s="6"/>
      <c r="R31" s="6"/>
      <c r="S31" s="6"/>
      <c r="T31" s="6"/>
      <c r="U31" s="6"/>
      <c r="V31" s="6"/>
      <c r="W31" s="18"/>
      <c r="X31" s="2"/>
      <c r="Y31" s="2"/>
      <c r="Z31" s="2"/>
      <c r="AA31" s="2"/>
    </row>
    <row r="32" spans="1:27" ht="12.75">
      <c r="A32" s="17"/>
      <c r="B32" s="53" t="s">
        <v>37</v>
      </c>
      <c r="C32" s="53"/>
      <c r="D32" s="53"/>
      <c r="E32" s="11">
        <f aca="true" t="shared" si="7" ref="E32:K32">E31/E6%</f>
        <v>0</v>
      </c>
      <c r="F32" s="11">
        <f>F31/F6%</f>
        <v>6.071058850403155</v>
      </c>
      <c r="G32" s="11">
        <f>G31/G6%</f>
        <v>30.623870876959053</v>
      </c>
      <c r="H32" s="11">
        <f>H31/H6%</f>
        <v>31.556728232189975</v>
      </c>
      <c r="I32" s="11">
        <f t="shared" si="7"/>
        <v>30.303030303030305</v>
      </c>
      <c r="J32" s="11">
        <f t="shared" si="7"/>
        <v>34.323922734026745</v>
      </c>
      <c r="K32" s="11">
        <f t="shared" si="7"/>
        <v>29.120473022912048</v>
      </c>
      <c r="L32" s="11">
        <f>L31/L6%</f>
        <v>24.246877296105804</v>
      </c>
      <c r="M32" s="11">
        <f>M31/M6%</f>
        <v>21.73274596182085</v>
      </c>
      <c r="N32" s="6" t="e">
        <f aca="true" t="shared" si="8" ref="N32:W32">(N31/N6)*100</f>
        <v>#DIV/0!</v>
      </c>
      <c r="O32" s="6" t="e">
        <f t="shared" si="8"/>
        <v>#DIV/0!</v>
      </c>
      <c r="P32" s="6" t="e">
        <f t="shared" si="8"/>
        <v>#DIV/0!</v>
      </c>
      <c r="Q32" s="6" t="e">
        <f t="shared" si="8"/>
        <v>#DIV/0!</v>
      </c>
      <c r="R32" s="6" t="e">
        <f t="shared" si="8"/>
        <v>#DIV/0!</v>
      </c>
      <c r="S32" s="6" t="e">
        <f t="shared" si="8"/>
        <v>#DIV/0!</v>
      </c>
      <c r="T32" s="6" t="e">
        <f t="shared" si="8"/>
        <v>#DIV/0!</v>
      </c>
      <c r="U32" s="6" t="e">
        <f t="shared" si="8"/>
        <v>#DIV/0!</v>
      </c>
      <c r="V32" s="6" t="e">
        <f t="shared" si="8"/>
        <v>#DIV/0!</v>
      </c>
      <c r="W32" s="18" t="e">
        <f t="shared" si="8"/>
        <v>#DIV/0!</v>
      </c>
      <c r="X32" s="3"/>
      <c r="Y32" s="3"/>
      <c r="Z32" s="3"/>
      <c r="AA32" s="3"/>
    </row>
    <row r="33" spans="1:27" ht="20.25" customHeight="1" thickBot="1">
      <c r="A33" s="20"/>
      <c r="B33" s="56" t="s">
        <v>36</v>
      </c>
      <c r="C33" s="57"/>
      <c r="D33" s="58"/>
      <c r="E33" s="22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3"/>
      <c r="X33" s="2"/>
      <c r="Y33" s="2"/>
      <c r="Z33" s="2"/>
      <c r="AA33" s="2"/>
    </row>
    <row r="34" spans="1:2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>
      <c r="A36" s="5"/>
      <c r="B36" s="5"/>
      <c r="C36" s="5"/>
      <c r="D36" s="5"/>
      <c r="E36" s="5"/>
      <c r="F36" s="5" t="s">
        <v>41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5:23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5:23" ht="13.5" thickBo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30" t="s">
        <v>0</v>
      </c>
      <c r="B39" s="32" t="s">
        <v>1</v>
      </c>
      <c r="C39" s="32"/>
      <c r="D39" s="32"/>
      <c r="E39" s="32"/>
      <c r="F39" s="32"/>
      <c r="G39" s="65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</row>
    <row r="40" spans="1:23" ht="12.75">
      <c r="A40" s="31"/>
      <c r="B40" s="37"/>
      <c r="C40" s="37"/>
      <c r="D40" s="37"/>
      <c r="E40" s="7">
        <v>2016</v>
      </c>
      <c r="F40" s="7">
        <v>2017</v>
      </c>
      <c r="G40" s="7">
        <v>2018</v>
      </c>
      <c r="H40" s="7">
        <v>2019</v>
      </c>
      <c r="I40" s="7">
        <v>2020</v>
      </c>
      <c r="J40" s="7">
        <v>2021</v>
      </c>
      <c r="K40" s="7">
        <v>2022</v>
      </c>
      <c r="L40" s="7">
        <v>2023</v>
      </c>
      <c r="M40" s="7">
        <v>2024</v>
      </c>
      <c r="N40" s="8">
        <v>2013</v>
      </c>
      <c r="O40" s="8">
        <v>2014</v>
      </c>
      <c r="P40" s="8">
        <v>2015</v>
      </c>
      <c r="Q40" s="8">
        <v>2016</v>
      </c>
      <c r="R40" s="8">
        <v>2017</v>
      </c>
      <c r="S40" s="8">
        <v>2018</v>
      </c>
      <c r="T40" s="8">
        <v>2019</v>
      </c>
      <c r="U40" s="8">
        <v>2020</v>
      </c>
      <c r="V40" s="8">
        <v>2021</v>
      </c>
      <c r="W40" s="14">
        <v>2022</v>
      </c>
    </row>
    <row r="41" spans="1:23" ht="12.75">
      <c r="A41" s="13">
        <v>1</v>
      </c>
      <c r="B41" s="38">
        <v>2</v>
      </c>
      <c r="C41" s="38"/>
      <c r="D41" s="38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  <c r="N41" s="8">
        <v>12</v>
      </c>
      <c r="O41" s="8">
        <v>13</v>
      </c>
      <c r="P41" s="8">
        <v>14</v>
      </c>
      <c r="Q41" s="8">
        <v>15</v>
      </c>
      <c r="R41" s="8">
        <v>16</v>
      </c>
      <c r="S41" s="8">
        <v>17</v>
      </c>
      <c r="T41" s="8">
        <v>18</v>
      </c>
      <c r="U41" s="8">
        <v>19</v>
      </c>
      <c r="V41" s="8">
        <v>20</v>
      </c>
      <c r="W41" s="14">
        <v>21</v>
      </c>
    </row>
    <row r="42" spans="1:23" ht="12.75">
      <c r="A42" s="15" t="s">
        <v>9</v>
      </c>
      <c r="B42" s="35" t="s">
        <v>8</v>
      </c>
      <c r="C42" s="35"/>
      <c r="D42" s="35"/>
      <c r="E42" s="9">
        <f aca="true" t="shared" si="9" ref="E42:W42">SUM(E43:E45)</f>
        <v>68400000</v>
      </c>
      <c r="F42" s="9">
        <f t="shared" si="9"/>
        <v>68650000</v>
      </c>
      <c r="G42" s="9">
        <f t="shared" si="9"/>
        <v>68900000</v>
      </c>
      <c r="H42" s="9">
        <f t="shared" si="9"/>
        <v>69200000</v>
      </c>
      <c r="I42" s="9">
        <f t="shared" si="9"/>
        <v>69400000</v>
      </c>
      <c r="J42" s="9">
        <f t="shared" si="9"/>
        <v>69700000</v>
      </c>
      <c r="K42" s="9">
        <f t="shared" si="9"/>
        <v>70000000</v>
      </c>
      <c r="L42" s="9">
        <f t="shared" si="9"/>
        <v>70300000</v>
      </c>
      <c r="M42" s="9">
        <f t="shared" si="9"/>
        <v>70300000</v>
      </c>
      <c r="N42" s="6">
        <f t="shared" si="9"/>
        <v>0</v>
      </c>
      <c r="O42" s="10">
        <f t="shared" si="9"/>
        <v>0</v>
      </c>
      <c r="P42" s="10">
        <f t="shared" si="9"/>
        <v>0</v>
      </c>
      <c r="Q42" s="10">
        <f t="shared" si="9"/>
        <v>0</v>
      </c>
      <c r="R42" s="10">
        <f t="shared" si="9"/>
        <v>0</v>
      </c>
      <c r="S42" s="10">
        <f t="shared" si="9"/>
        <v>0</v>
      </c>
      <c r="T42" s="10">
        <f t="shared" si="9"/>
        <v>0</v>
      </c>
      <c r="U42" s="10">
        <f t="shared" si="9"/>
        <v>0</v>
      </c>
      <c r="V42" s="10">
        <f t="shared" si="9"/>
        <v>0</v>
      </c>
      <c r="W42" s="16">
        <f t="shared" si="9"/>
        <v>0</v>
      </c>
    </row>
    <row r="43" spans="1:23" ht="12.75">
      <c r="A43" s="17">
        <v>1</v>
      </c>
      <c r="B43" s="36" t="s">
        <v>5</v>
      </c>
      <c r="C43" s="36"/>
      <c r="D43" s="36"/>
      <c r="E43" s="6">
        <v>35750000</v>
      </c>
      <c r="F43" s="6">
        <v>35950000</v>
      </c>
      <c r="G43" s="6">
        <v>36200000</v>
      </c>
      <c r="H43" s="6">
        <v>36450000</v>
      </c>
      <c r="I43" s="6">
        <v>36550000</v>
      </c>
      <c r="J43" s="6">
        <v>36800000</v>
      </c>
      <c r="K43" s="6">
        <v>37050000</v>
      </c>
      <c r="L43" s="6">
        <v>37350000</v>
      </c>
      <c r="M43" s="6">
        <v>37200000</v>
      </c>
      <c r="N43" s="6"/>
      <c r="O43" s="6"/>
      <c r="P43" s="6"/>
      <c r="Q43" s="6"/>
      <c r="R43" s="6"/>
      <c r="S43" s="6"/>
      <c r="T43" s="6"/>
      <c r="U43" s="6"/>
      <c r="V43" s="6"/>
      <c r="W43" s="18"/>
    </row>
    <row r="44" spans="1:23" ht="12.75">
      <c r="A44" s="17">
        <v>2</v>
      </c>
      <c r="B44" s="36" t="s">
        <v>6</v>
      </c>
      <c r="C44" s="36"/>
      <c r="D44" s="36"/>
      <c r="E44" s="6">
        <v>21000000</v>
      </c>
      <c r="F44" s="6">
        <v>21000000</v>
      </c>
      <c r="G44" s="6">
        <v>21000000</v>
      </c>
      <c r="H44" s="6">
        <v>21000000</v>
      </c>
      <c r="I44" s="6">
        <v>21100000</v>
      </c>
      <c r="J44" s="6">
        <v>21100000</v>
      </c>
      <c r="K44" s="6">
        <v>21100000</v>
      </c>
      <c r="L44" s="6">
        <v>21100000</v>
      </c>
      <c r="M44" s="6">
        <v>21100000</v>
      </c>
      <c r="N44" s="6"/>
      <c r="O44" s="6"/>
      <c r="P44" s="6"/>
      <c r="Q44" s="6"/>
      <c r="R44" s="6"/>
      <c r="S44" s="6"/>
      <c r="T44" s="6"/>
      <c r="U44" s="6"/>
      <c r="V44" s="6"/>
      <c r="W44" s="18"/>
    </row>
    <row r="45" spans="1:23" ht="12.75">
      <c r="A45" s="17">
        <v>3</v>
      </c>
      <c r="B45" s="36" t="s">
        <v>7</v>
      </c>
      <c r="C45" s="36"/>
      <c r="D45" s="36"/>
      <c r="E45" s="6">
        <v>11650000</v>
      </c>
      <c r="F45" s="6">
        <v>11700000</v>
      </c>
      <c r="G45" s="6">
        <v>11700000</v>
      </c>
      <c r="H45" s="6">
        <v>11750000</v>
      </c>
      <c r="I45" s="6">
        <v>11750000</v>
      </c>
      <c r="J45" s="6">
        <v>11800000</v>
      </c>
      <c r="K45" s="6">
        <v>11850000</v>
      </c>
      <c r="L45" s="6">
        <v>11850000</v>
      </c>
      <c r="M45" s="6">
        <v>12000000</v>
      </c>
      <c r="N45" s="6"/>
      <c r="O45" s="6"/>
      <c r="P45" s="6"/>
      <c r="Q45" s="6"/>
      <c r="R45" s="6"/>
      <c r="S45" s="6"/>
      <c r="T45" s="6"/>
      <c r="U45" s="6"/>
      <c r="V45" s="6"/>
      <c r="W45" s="18"/>
    </row>
    <row r="46" spans="1:23" ht="12.75">
      <c r="A46" s="15" t="s">
        <v>10</v>
      </c>
      <c r="B46" s="43" t="s">
        <v>11</v>
      </c>
      <c r="C46" s="44"/>
      <c r="D46" s="45"/>
      <c r="E46" s="6">
        <f aca="true" t="shared" si="10" ref="E46:M46">E47+E50</f>
        <v>67950000</v>
      </c>
      <c r="F46" s="6">
        <f t="shared" si="10"/>
        <v>68200000</v>
      </c>
      <c r="G46" s="6">
        <f t="shared" si="10"/>
        <v>68450000</v>
      </c>
      <c r="H46" s="6">
        <f t="shared" si="10"/>
        <v>68750000</v>
      </c>
      <c r="I46" s="6">
        <f t="shared" si="10"/>
        <v>68950000</v>
      </c>
      <c r="J46" s="6">
        <f t="shared" si="10"/>
        <v>69250000</v>
      </c>
      <c r="K46" s="6">
        <f t="shared" si="10"/>
        <v>69550000</v>
      </c>
      <c r="L46" s="6">
        <f t="shared" si="10"/>
        <v>69180000</v>
      </c>
      <c r="M46" s="6">
        <f t="shared" si="10"/>
        <v>69170000</v>
      </c>
      <c r="N46" s="6"/>
      <c r="O46" s="6"/>
      <c r="P46" s="6"/>
      <c r="Q46" s="6"/>
      <c r="R46" s="6"/>
      <c r="S46" s="6"/>
      <c r="T46" s="6"/>
      <c r="U46" s="6"/>
      <c r="V46" s="6"/>
      <c r="W46" s="18"/>
    </row>
    <row r="47" spans="1:23" ht="12.75">
      <c r="A47" s="17">
        <v>1</v>
      </c>
      <c r="B47" s="53" t="s">
        <v>12</v>
      </c>
      <c r="C47" s="53"/>
      <c r="D47" s="53"/>
      <c r="E47" s="6">
        <v>54950000</v>
      </c>
      <c r="F47" s="6">
        <v>54200000</v>
      </c>
      <c r="G47" s="6">
        <v>53450000</v>
      </c>
      <c r="H47" s="6">
        <v>52750000</v>
      </c>
      <c r="I47" s="6">
        <v>51950000</v>
      </c>
      <c r="J47" s="6">
        <v>51250000</v>
      </c>
      <c r="K47" s="6">
        <v>50550000</v>
      </c>
      <c r="L47" s="6">
        <v>49180000</v>
      </c>
      <c r="M47" s="6">
        <v>48170000</v>
      </c>
      <c r="N47" s="6"/>
      <c r="O47" s="6"/>
      <c r="P47" s="6"/>
      <c r="Q47" s="6"/>
      <c r="R47" s="6"/>
      <c r="S47" s="6"/>
      <c r="T47" s="6"/>
      <c r="U47" s="6"/>
      <c r="V47" s="6"/>
      <c r="W47" s="18"/>
    </row>
    <row r="48" spans="1:23" ht="12.75">
      <c r="A48" s="17"/>
      <c r="B48" s="41" t="s">
        <v>13</v>
      </c>
      <c r="C48" s="41"/>
      <c r="D48" s="41"/>
      <c r="E48" s="6">
        <v>1036000</v>
      </c>
      <c r="F48" s="6">
        <v>917000</v>
      </c>
      <c r="G48" s="6">
        <v>798000</v>
      </c>
      <c r="H48" s="6">
        <v>679000</v>
      </c>
      <c r="I48" s="6">
        <v>560000</v>
      </c>
      <c r="J48" s="6">
        <v>441000</v>
      </c>
      <c r="K48" s="6">
        <v>322000</v>
      </c>
      <c r="L48" s="6">
        <v>203000</v>
      </c>
      <c r="M48" s="6">
        <v>84000</v>
      </c>
      <c r="N48" s="6"/>
      <c r="O48" s="6"/>
      <c r="P48" s="6"/>
      <c r="Q48" s="6"/>
      <c r="R48" s="6"/>
      <c r="S48" s="6"/>
      <c r="T48" s="6"/>
      <c r="U48" s="6"/>
      <c r="V48" s="6"/>
      <c r="W48" s="18"/>
    </row>
    <row r="49" spans="1:23" ht="12.75">
      <c r="A49" s="17"/>
      <c r="B49" s="42" t="s">
        <v>14</v>
      </c>
      <c r="C49" s="42"/>
      <c r="D49" s="4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8"/>
    </row>
    <row r="50" spans="1:23" ht="12.75">
      <c r="A50" s="17">
        <v>2</v>
      </c>
      <c r="B50" s="42" t="s">
        <v>15</v>
      </c>
      <c r="C50" s="42"/>
      <c r="D50" s="42"/>
      <c r="E50" s="6">
        <v>13000000</v>
      </c>
      <c r="F50" s="6">
        <v>14000000</v>
      </c>
      <c r="G50" s="6">
        <v>15000000</v>
      </c>
      <c r="H50" s="6">
        <v>16000000</v>
      </c>
      <c r="I50" s="6">
        <v>17000000</v>
      </c>
      <c r="J50" s="6">
        <v>18000000</v>
      </c>
      <c r="K50" s="6">
        <v>19000000</v>
      </c>
      <c r="L50" s="6">
        <v>20000000</v>
      </c>
      <c r="M50" s="6">
        <v>21000000</v>
      </c>
      <c r="N50" s="6"/>
      <c r="O50" s="6"/>
      <c r="P50" s="6"/>
      <c r="Q50" s="6"/>
      <c r="R50" s="6"/>
      <c r="S50" s="6"/>
      <c r="T50" s="6"/>
      <c r="U50" s="6"/>
      <c r="V50" s="6"/>
      <c r="W50" s="18"/>
    </row>
    <row r="51" spans="1:23" ht="12.75">
      <c r="A51" s="15" t="s">
        <v>16</v>
      </c>
      <c r="B51" s="46" t="s">
        <v>17</v>
      </c>
      <c r="C51" s="46"/>
      <c r="D51" s="46"/>
      <c r="E51" s="6">
        <f>(E42-E46)</f>
        <v>450000</v>
      </c>
      <c r="F51" s="6">
        <f aca="true" t="shared" si="11" ref="F51:M51">(F42-F46)</f>
        <v>450000</v>
      </c>
      <c r="G51" s="6">
        <f t="shared" si="11"/>
        <v>450000</v>
      </c>
      <c r="H51" s="6">
        <f t="shared" si="11"/>
        <v>450000</v>
      </c>
      <c r="I51" s="6">
        <f t="shared" si="11"/>
        <v>450000</v>
      </c>
      <c r="J51" s="6">
        <f t="shared" si="11"/>
        <v>450000</v>
      </c>
      <c r="K51" s="6">
        <f>(K42-K46)</f>
        <v>450000</v>
      </c>
      <c r="L51" s="6">
        <f t="shared" si="11"/>
        <v>1120000</v>
      </c>
      <c r="M51" s="6">
        <f t="shared" si="11"/>
        <v>1130000</v>
      </c>
      <c r="N51" s="6"/>
      <c r="O51" s="6"/>
      <c r="P51" s="6"/>
      <c r="Q51" s="6"/>
      <c r="R51" s="6"/>
      <c r="S51" s="6"/>
      <c r="T51" s="6"/>
      <c r="U51" s="6"/>
      <c r="V51" s="6"/>
      <c r="W51" s="18"/>
    </row>
    <row r="52" spans="1:23" ht="19.5" customHeight="1">
      <c r="A52" s="15" t="s">
        <v>19</v>
      </c>
      <c r="B52" s="47" t="s">
        <v>18</v>
      </c>
      <c r="C52" s="47"/>
      <c r="D52" s="4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8"/>
    </row>
    <row r="53" spans="1:23" ht="12.75">
      <c r="A53" s="17">
        <v>1</v>
      </c>
      <c r="B53" s="36" t="s">
        <v>20</v>
      </c>
      <c r="C53" s="36"/>
      <c r="D53" s="3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8"/>
    </row>
    <row r="54" spans="1:23" ht="12.75">
      <c r="A54" s="17">
        <v>2</v>
      </c>
      <c r="B54" s="36" t="s">
        <v>21</v>
      </c>
      <c r="C54" s="36"/>
      <c r="D54" s="3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8"/>
    </row>
    <row r="55" spans="1:23" ht="12.75">
      <c r="A55" s="17"/>
      <c r="B55" s="36" t="s">
        <v>22</v>
      </c>
      <c r="C55" s="36"/>
      <c r="D55" s="3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8"/>
    </row>
    <row r="56" spans="1:23" ht="12.75">
      <c r="A56" s="17">
        <v>3</v>
      </c>
      <c r="B56" s="48" t="s">
        <v>39</v>
      </c>
      <c r="C56" s="48"/>
      <c r="D56" s="4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8"/>
    </row>
    <row r="57" spans="1:23" ht="12.75">
      <c r="A57" s="17"/>
      <c r="B57" s="50" t="s">
        <v>40</v>
      </c>
      <c r="C57" s="51"/>
      <c r="D57" s="5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8"/>
    </row>
    <row r="58" spans="1:23" ht="21.75" customHeight="1">
      <c r="A58" s="15" t="s">
        <v>23</v>
      </c>
      <c r="B58" s="49" t="s">
        <v>24</v>
      </c>
      <c r="C58" s="49"/>
      <c r="D58" s="49"/>
      <c r="E58" s="6">
        <f>SUM(E59,E60,E61,E62)</f>
        <v>1700000</v>
      </c>
      <c r="F58" s="6">
        <f>SUM(F59,F60,F61,F62)</f>
        <v>1700000</v>
      </c>
      <c r="G58" s="6">
        <f>SUM(G59,G60,G61,G62)</f>
        <v>1700000</v>
      </c>
      <c r="H58" s="6">
        <f>SUM(H59,H60,H61,H62)</f>
        <v>1700000</v>
      </c>
      <c r="I58" s="6">
        <f>SUM(I59:I63)</f>
        <v>1700000</v>
      </c>
      <c r="J58" s="6">
        <f>SUM(J59:J63)</f>
        <v>1700000</v>
      </c>
      <c r="K58" s="6">
        <f>SUM(K59:K63)</f>
        <v>1700000</v>
      </c>
      <c r="L58" s="6">
        <f>SUM(L59:L63)</f>
        <v>1700000</v>
      </c>
      <c r="M58" s="6">
        <f>SUM(M59:M63)</f>
        <v>1200000</v>
      </c>
      <c r="N58" s="6"/>
      <c r="O58" s="6"/>
      <c r="P58" s="6"/>
      <c r="Q58" s="6"/>
      <c r="R58" s="6"/>
      <c r="S58" s="6"/>
      <c r="T58" s="6"/>
      <c r="U58" s="6"/>
      <c r="V58" s="6"/>
      <c r="W58" s="18"/>
    </row>
    <row r="59" spans="1:23" ht="12.75">
      <c r="A59" s="17">
        <v>1</v>
      </c>
      <c r="B59" s="53" t="s">
        <v>25</v>
      </c>
      <c r="C59" s="53"/>
      <c r="D59" s="5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8"/>
    </row>
    <row r="60" spans="1:23" ht="12.75">
      <c r="A60" s="17">
        <v>2</v>
      </c>
      <c r="B60" s="53" t="s">
        <v>26</v>
      </c>
      <c r="C60" s="53"/>
      <c r="D60" s="5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8"/>
    </row>
    <row r="61" spans="1:23" ht="12.75">
      <c r="A61" s="17"/>
      <c r="B61" s="50" t="s">
        <v>27</v>
      </c>
      <c r="C61" s="51"/>
      <c r="D61" s="52"/>
      <c r="E61" s="6">
        <v>1700000</v>
      </c>
      <c r="F61" s="6">
        <v>1700000</v>
      </c>
      <c r="G61" s="6">
        <v>1700000</v>
      </c>
      <c r="H61" s="6">
        <v>1700000</v>
      </c>
      <c r="I61" s="6">
        <v>1700000</v>
      </c>
      <c r="J61" s="6">
        <v>1700000</v>
      </c>
      <c r="K61" s="6">
        <v>1700000</v>
      </c>
      <c r="L61" s="6">
        <v>1700000</v>
      </c>
      <c r="M61" s="6">
        <v>1200000</v>
      </c>
      <c r="N61" s="6"/>
      <c r="O61" s="6"/>
      <c r="P61" s="6"/>
      <c r="Q61" s="6"/>
      <c r="R61" s="6"/>
      <c r="S61" s="6"/>
      <c r="T61" s="6"/>
      <c r="U61" s="6"/>
      <c r="V61" s="6"/>
      <c r="W61" s="18"/>
    </row>
    <row r="62" spans="1:23" ht="12.75">
      <c r="A62" s="17">
        <v>3</v>
      </c>
      <c r="B62" s="50" t="s">
        <v>28</v>
      </c>
      <c r="C62" s="51"/>
      <c r="D62" s="5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8"/>
    </row>
    <row r="63" spans="1:23" ht="12.75">
      <c r="A63" s="17"/>
      <c r="B63" s="54" t="s">
        <v>29</v>
      </c>
      <c r="C63" s="54"/>
      <c r="D63" s="5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8"/>
    </row>
    <row r="64" spans="1:23" ht="12.75">
      <c r="A64" s="15" t="s">
        <v>30</v>
      </c>
      <c r="B64" s="55" t="s">
        <v>31</v>
      </c>
      <c r="C64" s="55"/>
      <c r="D64" s="55"/>
      <c r="E64" s="6">
        <v>1036000</v>
      </c>
      <c r="F64" s="6">
        <v>917000</v>
      </c>
      <c r="G64" s="6">
        <v>798000</v>
      </c>
      <c r="H64" s="6">
        <v>679000</v>
      </c>
      <c r="I64" s="6">
        <v>560000</v>
      </c>
      <c r="J64" s="6">
        <v>441000</v>
      </c>
      <c r="K64" s="6">
        <v>322000</v>
      </c>
      <c r="L64" s="6">
        <v>203000</v>
      </c>
      <c r="M64" s="6">
        <v>84000</v>
      </c>
      <c r="N64" s="6"/>
      <c r="O64" s="6"/>
      <c r="P64" s="6"/>
      <c r="Q64" s="6"/>
      <c r="R64" s="6"/>
      <c r="S64" s="6"/>
      <c r="T64" s="6"/>
      <c r="U64" s="6"/>
      <c r="V64" s="6"/>
      <c r="W64" s="18"/>
    </row>
    <row r="65" spans="1:23" ht="12.75">
      <c r="A65" s="17"/>
      <c r="B65" s="53" t="s">
        <v>35</v>
      </c>
      <c r="C65" s="53"/>
      <c r="D65" s="53"/>
      <c r="E65" s="11">
        <f aca="true" t="shared" si="12" ref="E65:M65">(E64+E58)/E42%</f>
        <v>4</v>
      </c>
      <c r="F65" s="11">
        <f t="shared" si="12"/>
        <v>3.812090313182811</v>
      </c>
      <c r="G65" s="11">
        <f t="shared" si="12"/>
        <v>3.625544267053701</v>
      </c>
      <c r="H65" s="11">
        <f t="shared" si="12"/>
        <v>3.4378612716763004</v>
      </c>
      <c r="I65" s="11">
        <f t="shared" si="12"/>
        <v>3.2564841498559076</v>
      </c>
      <c r="J65" s="11">
        <f t="shared" si="12"/>
        <v>3.071736011477762</v>
      </c>
      <c r="K65" s="11">
        <f t="shared" si="12"/>
        <v>2.888571428571429</v>
      </c>
      <c r="L65" s="11">
        <f t="shared" si="12"/>
        <v>2.7069701280227596</v>
      </c>
      <c r="M65" s="11">
        <f t="shared" si="12"/>
        <v>1.8264580369843528</v>
      </c>
      <c r="N65" s="11" t="e">
        <f aca="true" t="shared" si="13" ref="N65:W65">(N64/N42)*100</f>
        <v>#DIV/0!</v>
      </c>
      <c r="O65" s="11" t="e">
        <f t="shared" si="13"/>
        <v>#DIV/0!</v>
      </c>
      <c r="P65" s="11" t="e">
        <f t="shared" si="13"/>
        <v>#DIV/0!</v>
      </c>
      <c r="Q65" s="11" t="e">
        <f t="shared" si="13"/>
        <v>#DIV/0!</v>
      </c>
      <c r="R65" s="11" t="e">
        <f t="shared" si="13"/>
        <v>#DIV/0!</v>
      </c>
      <c r="S65" s="11" t="e">
        <f t="shared" si="13"/>
        <v>#DIV/0!</v>
      </c>
      <c r="T65" s="11" t="e">
        <f t="shared" si="13"/>
        <v>#DIV/0!</v>
      </c>
      <c r="U65" s="11" t="e">
        <f t="shared" si="13"/>
        <v>#DIV/0!</v>
      </c>
      <c r="V65" s="11" t="e">
        <f t="shared" si="13"/>
        <v>#DIV/0!</v>
      </c>
      <c r="W65" s="19" t="e">
        <f t="shared" si="13"/>
        <v>#DIV/0!</v>
      </c>
    </row>
    <row r="66" spans="1:23" ht="21" customHeight="1">
      <c r="A66" s="17"/>
      <c r="B66" s="62" t="s">
        <v>34</v>
      </c>
      <c r="C66" s="63"/>
      <c r="D66" s="6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8"/>
    </row>
    <row r="67" spans="1:23" ht="12.75">
      <c r="A67" s="15" t="s">
        <v>32</v>
      </c>
      <c r="B67" s="55" t="s">
        <v>33</v>
      </c>
      <c r="C67" s="55"/>
      <c r="D67" s="55"/>
      <c r="E67" s="6">
        <f>M31+E54-E58</f>
        <v>13100000</v>
      </c>
      <c r="F67" s="6">
        <f>E67+F54-F58</f>
        <v>11400000</v>
      </c>
      <c r="G67" s="6">
        <f>F67+G54-G58</f>
        <v>9700000</v>
      </c>
      <c r="H67" s="6">
        <f aca="true" t="shared" si="14" ref="H67:M67">G67+H54-H58</f>
        <v>8000000</v>
      </c>
      <c r="I67" s="6">
        <f t="shared" si="14"/>
        <v>6300000</v>
      </c>
      <c r="J67" s="6">
        <f t="shared" si="14"/>
        <v>4600000</v>
      </c>
      <c r="K67" s="6">
        <f t="shared" si="14"/>
        <v>2900000</v>
      </c>
      <c r="L67" s="6">
        <f t="shared" si="14"/>
        <v>1200000</v>
      </c>
      <c r="M67" s="6">
        <f t="shared" si="14"/>
        <v>0</v>
      </c>
      <c r="N67" s="6"/>
      <c r="O67" s="6"/>
      <c r="P67" s="6"/>
      <c r="Q67" s="6"/>
      <c r="R67" s="6"/>
      <c r="S67" s="6"/>
      <c r="T67" s="6"/>
      <c r="U67" s="6"/>
      <c r="V67" s="6"/>
      <c r="W67" s="18"/>
    </row>
    <row r="68" spans="1:23" ht="13.5" thickBot="1">
      <c r="A68" s="17"/>
      <c r="B68" s="53" t="s">
        <v>37</v>
      </c>
      <c r="C68" s="53"/>
      <c r="D68" s="53"/>
      <c r="E68" s="11">
        <f aca="true" t="shared" si="15" ref="E68:L68">E67/E42%</f>
        <v>19.15204678362573</v>
      </c>
      <c r="F68" s="11">
        <f t="shared" si="15"/>
        <v>16.60597232337946</v>
      </c>
      <c r="G68" s="11">
        <f t="shared" si="15"/>
        <v>14.078374455732947</v>
      </c>
      <c r="H68" s="11">
        <f t="shared" si="15"/>
        <v>11.560693641618498</v>
      </c>
      <c r="I68" s="11">
        <f t="shared" si="15"/>
        <v>9.077809798270893</v>
      </c>
      <c r="J68" s="11">
        <f t="shared" si="15"/>
        <v>6.599713055954089</v>
      </c>
      <c r="K68" s="11">
        <f t="shared" si="15"/>
        <v>4.142857142857143</v>
      </c>
      <c r="L68" s="11">
        <f t="shared" si="15"/>
        <v>1.7069701280227596</v>
      </c>
      <c r="M68" s="6">
        <f aca="true" t="shared" si="16" ref="M68:W68">(M67/M42)*100</f>
        <v>0</v>
      </c>
      <c r="N68" s="27" t="e">
        <f t="shared" si="16"/>
        <v>#DIV/0!</v>
      </c>
      <c r="O68" s="21" t="e">
        <f t="shared" si="16"/>
        <v>#DIV/0!</v>
      </c>
      <c r="P68" s="21" t="e">
        <f t="shared" si="16"/>
        <v>#DIV/0!</v>
      </c>
      <c r="Q68" s="21" t="e">
        <f t="shared" si="16"/>
        <v>#DIV/0!</v>
      </c>
      <c r="R68" s="21" t="e">
        <f t="shared" si="16"/>
        <v>#DIV/0!</v>
      </c>
      <c r="S68" s="21" t="e">
        <f t="shared" si="16"/>
        <v>#DIV/0!</v>
      </c>
      <c r="T68" s="21" t="e">
        <f t="shared" si="16"/>
        <v>#DIV/0!</v>
      </c>
      <c r="U68" s="21" t="e">
        <f t="shared" si="16"/>
        <v>#DIV/0!</v>
      </c>
      <c r="V68" s="21" t="e">
        <f t="shared" si="16"/>
        <v>#DIV/0!</v>
      </c>
      <c r="W68" s="23" t="e">
        <f t="shared" si="16"/>
        <v>#DIV/0!</v>
      </c>
    </row>
    <row r="69" spans="1:23" ht="23.25" customHeight="1" thickBot="1">
      <c r="A69" s="20"/>
      <c r="B69" s="56" t="s">
        <v>36</v>
      </c>
      <c r="C69" s="57"/>
      <c r="D69" s="58"/>
      <c r="E69" s="21"/>
      <c r="F69" s="22"/>
      <c r="G69" s="21"/>
      <c r="H69" s="21"/>
      <c r="I69" s="21"/>
      <c r="J69" s="21"/>
      <c r="K69" s="21"/>
      <c r="L69" s="21"/>
      <c r="M69" s="21"/>
      <c r="N69" s="28"/>
      <c r="O69" s="28"/>
      <c r="P69" s="28"/>
      <c r="Q69" s="28"/>
      <c r="R69" s="28"/>
      <c r="S69" s="28"/>
      <c r="T69" s="28"/>
      <c r="U69" s="28"/>
      <c r="V69" s="28"/>
      <c r="W69" s="29"/>
    </row>
    <row r="70" spans="5:23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</sheetData>
  <mergeCells count="67">
    <mergeCell ref="L1:M1"/>
    <mergeCell ref="A1:K1"/>
    <mergeCell ref="B60:D60"/>
    <mergeCell ref="B49:D49"/>
    <mergeCell ref="B50:D50"/>
    <mergeCell ref="B51:D51"/>
    <mergeCell ref="B52:D52"/>
    <mergeCell ref="B44:D44"/>
    <mergeCell ref="B45:D45"/>
    <mergeCell ref="B47:D47"/>
    <mergeCell ref="B68:D68"/>
    <mergeCell ref="B69:D69"/>
    <mergeCell ref="E39:W39"/>
    <mergeCell ref="A39:A40"/>
    <mergeCell ref="B64:D64"/>
    <mergeCell ref="B65:D65"/>
    <mergeCell ref="B66:D66"/>
    <mergeCell ref="B67:D67"/>
    <mergeCell ref="B58:D58"/>
    <mergeCell ref="B59:D59"/>
    <mergeCell ref="B63:D63"/>
    <mergeCell ref="B53:D53"/>
    <mergeCell ref="B54:D54"/>
    <mergeCell ref="B55:D55"/>
    <mergeCell ref="B56:D56"/>
    <mergeCell ref="B61:D61"/>
    <mergeCell ref="B57:D57"/>
    <mergeCell ref="B62:D62"/>
    <mergeCell ref="B48:D48"/>
    <mergeCell ref="B46:D46"/>
    <mergeCell ref="B39:D40"/>
    <mergeCell ref="B41:D41"/>
    <mergeCell ref="B42:D42"/>
    <mergeCell ref="B43:D43"/>
    <mergeCell ref="B33:D33"/>
    <mergeCell ref="B29:D29"/>
    <mergeCell ref="B30:D30"/>
    <mergeCell ref="B31:D31"/>
    <mergeCell ref="B32:D32"/>
    <mergeCell ref="B23:D23"/>
    <mergeCell ref="B24:D24"/>
    <mergeCell ref="B27:D27"/>
    <mergeCell ref="B28:D28"/>
    <mergeCell ref="B26:D26"/>
    <mergeCell ref="B25:D25"/>
    <mergeCell ref="B18:D18"/>
    <mergeCell ref="B19:D19"/>
    <mergeCell ref="B20:D20"/>
    <mergeCell ref="B22:D22"/>
    <mergeCell ref="B21:D21"/>
    <mergeCell ref="B14:D14"/>
    <mergeCell ref="B15:D15"/>
    <mergeCell ref="B16:D16"/>
    <mergeCell ref="B17:D17"/>
    <mergeCell ref="B9:D9"/>
    <mergeCell ref="B11:D11"/>
    <mergeCell ref="B12:D12"/>
    <mergeCell ref="B13:D13"/>
    <mergeCell ref="B10:D10"/>
    <mergeCell ref="B7:D7"/>
    <mergeCell ref="B8:D8"/>
    <mergeCell ref="B3:D4"/>
    <mergeCell ref="B5:D5"/>
    <mergeCell ref="A3:A4"/>
    <mergeCell ref="E3:F3"/>
    <mergeCell ref="H3:W3"/>
    <mergeCell ref="B6:D6"/>
  </mergeCells>
  <printOptions/>
  <pageMargins left="0.58" right="0.4" top="1" bottom="0.68" header="0.5" footer="0.5"/>
  <pageSetup fitToHeight="2" fitToWidth="2" horizontalDpi="600" verticalDpi="6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ESZ</cp:lastModifiedBy>
  <cp:lastPrinted>2008-12-31T07:57:22Z</cp:lastPrinted>
  <dcterms:created xsi:type="dcterms:W3CDTF">2007-06-11T06:44:42Z</dcterms:created>
  <dcterms:modified xsi:type="dcterms:W3CDTF">2008-12-31T07:59:20Z</dcterms:modified>
  <cp:category/>
  <cp:version/>
  <cp:contentType/>
  <cp:contentStatus/>
</cp:coreProperties>
</file>